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85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E67" i="1" l="1"/>
  <c r="E58" i="1"/>
  <c r="E46" i="1"/>
  <c r="E28" i="1"/>
  <c r="E26" i="1"/>
  <c r="E21" i="1"/>
  <c r="E20" i="1"/>
  <c r="E17" i="1"/>
  <c r="E8" i="1"/>
  <c r="E6" i="1"/>
  <c r="E5" i="1"/>
  <c r="G54" i="1" l="1"/>
  <c r="G51" i="1" l="1"/>
  <c r="G47" i="1"/>
  <c r="G44" i="1"/>
  <c r="G30" i="1"/>
  <c r="G9" i="1"/>
  <c r="G6" i="1"/>
  <c r="G56" i="1"/>
  <c r="G28" i="1"/>
  <c r="G69" i="1" l="1"/>
  <c r="G66" i="1"/>
  <c r="G64" i="1"/>
  <c r="G60" i="1"/>
  <c r="G57" i="1"/>
  <c r="G53" i="1"/>
  <c r="G49" i="1"/>
  <c r="G45" i="1"/>
  <c r="G41" i="1"/>
  <c r="G33" i="1"/>
  <c r="G29" i="1"/>
  <c r="G31" i="1"/>
  <c r="G22" i="1"/>
  <c r="G23" i="1"/>
  <c r="G14" i="1"/>
  <c r="G5" i="1" l="1"/>
  <c r="G42" i="1" l="1"/>
  <c r="G37" i="1"/>
  <c r="G32" i="1"/>
  <c r="F75" i="1" l="1"/>
  <c r="G55" i="1" l="1"/>
  <c r="G52" i="1"/>
  <c r="G34" i="1"/>
  <c r="G19" i="1"/>
  <c r="G18" i="1"/>
  <c r="G15" i="1"/>
  <c r="G8" i="1"/>
  <c r="F76" i="1" l="1"/>
  <c r="F74" i="1"/>
  <c r="G59" i="1" l="1"/>
  <c r="G36" i="1"/>
  <c r="G27" i="1"/>
  <c r="G26" i="1"/>
  <c r="G25" i="1"/>
  <c r="G24" i="1"/>
  <c r="G7" i="1"/>
  <c r="G68" i="1" l="1"/>
  <c r="G67" i="1"/>
  <c r="G65" i="1"/>
  <c r="G63" i="1"/>
  <c r="G62" i="1"/>
  <c r="G61" i="1"/>
  <c r="G58" i="1"/>
  <c r="G50" i="1"/>
  <c r="G48" i="1"/>
  <c r="G46" i="1"/>
  <c r="G43" i="1"/>
  <c r="G40" i="1"/>
  <c r="G39" i="1"/>
  <c r="G35" i="1"/>
  <c r="G21" i="1"/>
  <c r="G20" i="1"/>
  <c r="G17" i="1"/>
  <c r="G16" i="1"/>
  <c r="G13" i="1"/>
  <c r="G12" i="1"/>
  <c r="G11" i="1"/>
  <c r="G10" i="1"/>
</calcChain>
</file>

<file path=xl/sharedStrings.xml><?xml version="1.0" encoding="utf-8"?>
<sst xmlns="http://schemas.openxmlformats.org/spreadsheetml/2006/main" count="217" uniqueCount="117">
  <si>
    <t>EMPREGADOS</t>
  </si>
  <si>
    <t>CPF</t>
  </si>
  <si>
    <t>MATRÍCULA</t>
  </si>
  <si>
    <t>CARGO</t>
  </si>
  <si>
    <t>AUXÍLIO SAÚDE/ODONTOLÓGICO</t>
  </si>
  <si>
    <t>AUXÍLIO ALIMENTAÇÃO/REFEIÇÃO</t>
  </si>
  <si>
    <t>TOTAL BENEFÍCIOS</t>
  </si>
  <si>
    <t>Analista Técnico III – Nível V</t>
  </si>
  <si>
    <t>Assistente Técnico Administrativo III – Nível V</t>
  </si>
  <si>
    <t>694.XXX.XXX-04</t>
  </si>
  <si>
    <t>Analista Técnico III– Nível V</t>
  </si>
  <si>
    <t>715.XXX.XXX-15</t>
  </si>
  <si>
    <t>937.XXX.XXX-34</t>
  </si>
  <si>
    <t>516.XXX.XXX-53</t>
  </si>
  <si>
    <t>Motorista Executivo – Nível V</t>
  </si>
  <si>
    <t>Assessor III – Nível V</t>
  </si>
  <si>
    <t>838.XXX.XXX-04</t>
  </si>
  <si>
    <t>737.XXX.XXX-49</t>
  </si>
  <si>
    <t>834.XXX.XXX-91</t>
  </si>
  <si>
    <t>Analista de Negócios e Monitoramento</t>
  </si>
  <si>
    <t>051.XXX.XXX-71</t>
  </si>
  <si>
    <t>326.XXX.XXX-10</t>
  </si>
  <si>
    <t>231.XXX.XXX-53</t>
  </si>
  <si>
    <t>087.XXX.XXX-39</t>
  </si>
  <si>
    <t>042.XXX.XXX-23</t>
  </si>
  <si>
    <t>041.XXX.XXX-86</t>
  </si>
  <si>
    <t>664.XXX.XXX-20</t>
  </si>
  <si>
    <t>949.XXX.XXX-34</t>
  </si>
  <si>
    <t>Analista de Logística</t>
  </si>
  <si>
    <t>Gerente - Nível V</t>
  </si>
  <si>
    <t>691.XXX.XXX-91</t>
  </si>
  <si>
    <t>544.XXX.XXX-15</t>
  </si>
  <si>
    <t>306.XXX.XXX-49</t>
  </si>
  <si>
    <t>Analista Técnico III – Nível IV</t>
  </si>
  <si>
    <t>022.XXX.XXX-69</t>
  </si>
  <si>
    <t>Assessor I – Nível II</t>
  </si>
  <si>
    <t>079.XXX.XXX-96</t>
  </si>
  <si>
    <t>077.XXX.XXX-98</t>
  </si>
  <si>
    <t>DIRIGENTES</t>
  </si>
  <si>
    <t>Diretor Administrativo Financeiro</t>
  </si>
  <si>
    <t>Gerente de Negócios e Monitoramento</t>
  </si>
  <si>
    <t xml:space="preserve">Analista Técnico III – Nível V
</t>
  </si>
  <si>
    <t>882.XXX.XXX-34</t>
  </si>
  <si>
    <t>466.XXX.XXX-34</t>
  </si>
  <si>
    <t>042.XXX.XXX-11</t>
  </si>
  <si>
    <t>736.XXX.XXX-53</t>
  </si>
  <si>
    <t>034.XXX.XXX-26</t>
  </si>
  <si>
    <t>Assessor I - Nível I</t>
  </si>
  <si>
    <t>911.XXX.XXX-72</t>
  </si>
  <si>
    <t>014.XXX,XXX-01</t>
  </si>
  <si>
    <t>Assessora III - Nível V</t>
  </si>
  <si>
    <t>538.XXX.XXX-91</t>
  </si>
  <si>
    <t>388.XXX.XXX-00</t>
  </si>
  <si>
    <t>224.XXX.XXX-25</t>
  </si>
  <si>
    <t>289.XXX.XXX-16</t>
  </si>
  <si>
    <t>Chefe de Gabinete</t>
  </si>
  <si>
    <t>Analista Técnico II - Nível I</t>
  </si>
  <si>
    <t>334.XXX.XXX-25</t>
  </si>
  <si>
    <t>854.XXX.XXX-04</t>
  </si>
  <si>
    <t>Secretária-Executiva - Nível V</t>
  </si>
  <si>
    <t>Analista Técnico II – Nível V</t>
  </si>
  <si>
    <t>047.XXX.XXX-71</t>
  </si>
  <si>
    <t>282.XXX.XXX-18</t>
  </si>
  <si>
    <t>492.XXX.XXX-72</t>
  </si>
  <si>
    <t>152.XXX.XXX-13</t>
  </si>
  <si>
    <t>Presidente</t>
  </si>
  <si>
    <t>Analista Técnico II - Nível II</t>
  </si>
  <si>
    <t>692.XXX.XXX-00</t>
  </si>
  <si>
    <t>Assessor da Presidência</t>
  </si>
  <si>
    <t>626.XXX.XXX-20</t>
  </si>
  <si>
    <t>Analista Técnico I - Nível I</t>
  </si>
  <si>
    <t>672.XXX.XXX-91</t>
  </si>
  <si>
    <t>007.XXX.XXX-06</t>
  </si>
  <si>
    <t>Diretor de Tecnologia</t>
  </si>
  <si>
    <t>553.XXX.XXX-91</t>
  </si>
  <si>
    <t>011.XXX.XXX-50</t>
  </si>
  <si>
    <t>026.XXX.XXX-26</t>
  </si>
  <si>
    <t>344.XXX.XXX-68</t>
  </si>
  <si>
    <t>032.XXX.XXX-63</t>
  </si>
  <si>
    <t>002.XXX.XXX-95</t>
  </si>
  <si>
    <t>330.XXX.XXX-70</t>
  </si>
  <si>
    <t>131.XXX.XXX-72</t>
  </si>
  <si>
    <t>045.XXX.XXX-23</t>
  </si>
  <si>
    <t>511.XXX.XXX-20</t>
  </si>
  <si>
    <t>633.XXX.XXX-68</t>
  </si>
  <si>
    <t>006.XXX.XXX-01</t>
  </si>
  <si>
    <t>659.XXX.XXX-91</t>
  </si>
  <si>
    <t>567.XXX.XXX-34</t>
  </si>
  <si>
    <t>055.XXX.XXX-32</t>
  </si>
  <si>
    <t>056.XXX.XXX-93</t>
  </si>
  <si>
    <t>887.XXX.XXX-20</t>
  </si>
  <si>
    <t>048.XXX.XXX-28</t>
  </si>
  <si>
    <t>018.XXX.XXX-06</t>
  </si>
  <si>
    <t>119.XXX.XXX-58</t>
  </si>
  <si>
    <t>330.XXX.XXX-27</t>
  </si>
  <si>
    <t>694.XXX.XXX-97</t>
  </si>
  <si>
    <t>028.XXX.XXX-30</t>
  </si>
  <si>
    <t>690.XXX.XXX-91</t>
  </si>
  <si>
    <t>645.XXX.XXX-68</t>
  </si>
  <si>
    <t>LOTAÇÃO</t>
  </si>
  <si>
    <t>Gerência de Tecnologia e Inovação</t>
  </si>
  <si>
    <t>Gerência de Avaliação e Credenciamento</t>
  </si>
  <si>
    <t>Assessoria Jurídica</t>
  </si>
  <si>
    <t>Assessoria de Controle Interno</t>
  </si>
  <si>
    <t>Gerência de ATER, Formação e Qualificação</t>
  </si>
  <si>
    <t>Presidência</t>
  </si>
  <si>
    <t>Gerência de Logística</t>
  </si>
  <si>
    <t>Gerência Administrativa e Financeira</t>
  </si>
  <si>
    <t>Gerência de Negócios e Monitoramento</t>
  </si>
  <si>
    <t>Diretoria Técnica</t>
  </si>
  <si>
    <t>Diretoria de Transferência de Tecnologia</t>
  </si>
  <si>
    <t xml:space="preserve"> Presidência</t>
  </si>
  <si>
    <t>Unidade de Comunicação Social</t>
  </si>
  <si>
    <t>Diretoria Administrativa e Financeira</t>
  </si>
  <si>
    <t>PESSOAL - BENEFÍCIOS - DEZEMBRO/2023</t>
  </si>
  <si>
    <t>069.XXX.XXX-80</t>
  </si>
  <si>
    <t>Analista Técnico I - Nível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</si>
</sst>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4" fontId="0" fillId="0" borderId="0" xfId="1" applyFont="1" applyFill="1"/>
    <xf numFmtId="0" fontId="5" fillId="0" borderId="6" xfId="0" applyFont="1" applyBorder="1" applyAlignment="1">
      <alignment horizontal="left" vertical="center"/>
    </xf>
    <xf numFmtId="8" fontId="5" fillId="0" borderId="6" xfId="1" applyNumberFormat="1" applyFont="1" applyFill="1" applyBorder="1" applyAlignment="1">
      <alignment horizontal="center" vertical="center" wrapText="1"/>
    </xf>
    <xf numFmtId="8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8" fontId="5" fillId="0" borderId="6" xfId="1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D31" sqref="D31"/>
    </sheetView>
  </sheetViews>
  <sheetFormatPr defaultRowHeight="15" x14ac:dyDescent="0.25"/>
  <cols>
    <col min="1" max="1" width="15.5703125" bestFit="1" customWidth="1"/>
    <col min="2" max="2" width="15.5703125" customWidth="1"/>
    <col min="3" max="3" width="45.85546875" customWidth="1"/>
    <col min="4" max="4" width="42.140625" style="5" bestFit="1" customWidth="1"/>
    <col min="5" max="5" width="25.42578125" style="10" customWidth="1"/>
    <col min="6" max="6" width="25.5703125" style="6" customWidth="1"/>
    <col min="7" max="7" width="15.140625" style="7" bestFit="1" customWidth="1"/>
  </cols>
  <sheetData>
    <row r="1" spans="1:7" ht="39" customHeight="1" thickBot="1" x14ac:dyDescent="0.3">
      <c r="A1" s="30" t="s">
        <v>114</v>
      </c>
      <c r="B1" s="30"/>
      <c r="C1" s="30"/>
      <c r="D1" s="30"/>
      <c r="E1" s="30"/>
      <c r="F1" s="30"/>
      <c r="G1" s="31"/>
    </row>
    <row r="2" spans="1:7" ht="38.25" customHeight="1" thickBot="1" x14ac:dyDescent="0.3">
      <c r="A2" s="32" t="s">
        <v>0</v>
      </c>
      <c r="B2" s="33"/>
      <c r="C2" s="33"/>
      <c r="D2" s="33"/>
      <c r="E2" s="33"/>
      <c r="F2" s="33"/>
      <c r="G2" s="34"/>
    </row>
    <row r="3" spans="1:7" ht="28.5" customHeight="1" x14ac:dyDescent="0.25">
      <c r="A3" s="35" t="s">
        <v>1</v>
      </c>
      <c r="B3" s="35" t="s">
        <v>2</v>
      </c>
      <c r="C3" s="35" t="s">
        <v>3</v>
      </c>
      <c r="D3" s="35" t="s">
        <v>99</v>
      </c>
      <c r="E3" s="37" t="s">
        <v>4</v>
      </c>
      <c r="F3" s="37" t="s">
        <v>5</v>
      </c>
      <c r="G3" s="39" t="s">
        <v>6</v>
      </c>
    </row>
    <row r="4" spans="1:7" ht="28.5" customHeight="1" x14ac:dyDescent="0.25">
      <c r="A4" s="36"/>
      <c r="B4" s="36"/>
      <c r="C4" s="36"/>
      <c r="D4" s="36"/>
      <c r="E4" s="38"/>
      <c r="F4" s="38"/>
      <c r="G4" s="40"/>
    </row>
    <row r="5" spans="1:7" ht="28.5" customHeight="1" x14ac:dyDescent="0.25">
      <c r="A5" s="22" t="s">
        <v>74</v>
      </c>
      <c r="B5" s="22">
        <v>169</v>
      </c>
      <c r="C5" s="17" t="s">
        <v>29</v>
      </c>
      <c r="D5" s="17" t="s">
        <v>100</v>
      </c>
      <c r="E5" s="23">
        <f>1350+111.6</f>
        <v>1461.6</v>
      </c>
      <c r="F5" s="25">
        <v>1500</v>
      </c>
      <c r="G5" s="24">
        <f>SUM(E5:F5)</f>
        <v>2961.6</v>
      </c>
    </row>
    <row r="6" spans="1:7" ht="28.5" customHeight="1" x14ac:dyDescent="0.25">
      <c r="A6" s="26" t="s">
        <v>90</v>
      </c>
      <c r="B6" s="26">
        <v>185</v>
      </c>
      <c r="C6" s="17" t="s">
        <v>70</v>
      </c>
      <c r="D6" s="17" t="s">
        <v>101</v>
      </c>
      <c r="E6" s="28">
        <f>41.73+794.53</f>
        <v>836.26</v>
      </c>
      <c r="F6" s="29">
        <v>1500</v>
      </c>
      <c r="G6" s="27">
        <f>SUM(E6:F6)</f>
        <v>2336.2600000000002</v>
      </c>
    </row>
    <row r="7" spans="1:7" ht="28.5" customHeight="1" x14ac:dyDescent="0.25">
      <c r="A7" s="14" t="s">
        <v>42</v>
      </c>
      <c r="B7" s="14">
        <v>149</v>
      </c>
      <c r="C7" s="17" t="s">
        <v>15</v>
      </c>
      <c r="D7" s="17" t="s">
        <v>102</v>
      </c>
      <c r="E7" s="15">
        <v>1350</v>
      </c>
      <c r="F7" s="29">
        <v>1500</v>
      </c>
      <c r="G7" s="16">
        <f>SUM(E7:F7)</f>
        <v>2850</v>
      </c>
    </row>
    <row r="8" spans="1:7" ht="28.5" customHeight="1" x14ac:dyDescent="0.25">
      <c r="A8" s="18" t="s">
        <v>53</v>
      </c>
      <c r="B8" s="18">
        <v>159</v>
      </c>
      <c r="C8" s="17" t="s">
        <v>15</v>
      </c>
      <c r="D8" s="17" t="s">
        <v>103</v>
      </c>
      <c r="E8" s="19">
        <f>1278.06+138.5</f>
        <v>1416.56</v>
      </c>
      <c r="F8" s="29">
        <v>1500</v>
      </c>
      <c r="G8" s="20">
        <f>SUM(E8:F8)</f>
        <v>2916.56</v>
      </c>
    </row>
    <row r="9" spans="1:7" ht="28.5" customHeight="1" x14ac:dyDescent="0.25">
      <c r="A9" s="26" t="s">
        <v>91</v>
      </c>
      <c r="B9" s="26">
        <v>186</v>
      </c>
      <c r="C9" s="17" t="s">
        <v>70</v>
      </c>
      <c r="D9" s="17" t="s">
        <v>101</v>
      </c>
      <c r="E9" s="28">
        <v>794.53</v>
      </c>
      <c r="F9" s="29">
        <v>1500</v>
      </c>
      <c r="G9" s="27">
        <f>SUM(E9:F9)</f>
        <v>2294.5299999999997</v>
      </c>
    </row>
    <row r="10" spans="1:7" ht="27" customHeight="1" x14ac:dyDescent="0.25">
      <c r="A10" s="1" t="s">
        <v>9</v>
      </c>
      <c r="B10" s="2">
        <v>102</v>
      </c>
      <c r="C10" s="1" t="s">
        <v>10</v>
      </c>
      <c r="D10" s="17" t="s">
        <v>102</v>
      </c>
      <c r="E10" s="3">
        <v>0</v>
      </c>
      <c r="F10" s="29">
        <v>681.82</v>
      </c>
      <c r="G10" s="4">
        <f t="shared" ref="G10:G69" si="0">E10+F10</f>
        <v>681.82</v>
      </c>
    </row>
    <row r="11" spans="1:7" ht="27" customHeight="1" x14ac:dyDescent="0.25">
      <c r="A11" s="1" t="s">
        <v>11</v>
      </c>
      <c r="B11" s="2">
        <v>91</v>
      </c>
      <c r="C11" s="1" t="s">
        <v>7</v>
      </c>
      <c r="D11" s="1" t="s">
        <v>104</v>
      </c>
      <c r="E11" s="3">
        <v>0</v>
      </c>
      <c r="F11" s="29">
        <v>1500</v>
      </c>
      <c r="G11" s="4">
        <f t="shared" si="0"/>
        <v>1500</v>
      </c>
    </row>
    <row r="12" spans="1:7" ht="27" customHeight="1" x14ac:dyDescent="0.25">
      <c r="A12" s="1" t="s">
        <v>12</v>
      </c>
      <c r="B12" s="2">
        <v>33</v>
      </c>
      <c r="C12" s="1" t="s">
        <v>7</v>
      </c>
      <c r="D12" s="17" t="s">
        <v>101</v>
      </c>
      <c r="E12" s="3">
        <v>1068.6199999999999</v>
      </c>
      <c r="F12" s="29">
        <v>1500</v>
      </c>
      <c r="G12" s="4">
        <f t="shared" si="0"/>
        <v>2568.62</v>
      </c>
    </row>
    <row r="13" spans="1:7" ht="27" customHeight="1" x14ac:dyDescent="0.25">
      <c r="A13" s="1" t="s">
        <v>13</v>
      </c>
      <c r="B13" s="2">
        <v>83</v>
      </c>
      <c r="C13" s="1" t="s">
        <v>14</v>
      </c>
      <c r="D13" s="1" t="s">
        <v>105</v>
      </c>
      <c r="E13" s="3">
        <v>0</v>
      </c>
      <c r="F13" s="29">
        <v>1500</v>
      </c>
      <c r="G13" s="4">
        <f t="shared" si="0"/>
        <v>1500</v>
      </c>
    </row>
    <row r="14" spans="1:7" ht="27" customHeight="1" x14ac:dyDescent="0.25">
      <c r="A14" s="1" t="s">
        <v>75</v>
      </c>
      <c r="B14" s="2">
        <v>172</v>
      </c>
      <c r="C14" s="1" t="s">
        <v>70</v>
      </c>
      <c r="D14" s="1" t="s">
        <v>106</v>
      </c>
      <c r="E14" s="3">
        <v>0</v>
      </c>
      <c r="F14" s="29">
        <v>1500</v>
      </c>
      <c r="G14" s="4">
        <f t="shared" si="0"/>
        <v>1500</v>
      </c>
    </row>
    <row r="15" spans="1:7" ht="27" customHeight="1" x14ac:dyDescent="0.25">
      <c r="A15" s="1" t="s">
        <v>54</v>
      </c>
      <c r="B15" s="2">
        <v>162</v>
      </c>
      <c r="C15" s="1" t="s">
        <v>55</v>
      </c>
      <c r="D15" s="1" t="s">
        <v>105</v>
      </c>
      <c r="E15" s="3">
        <v>0</v>
      </c>
      <c r="F15" s="29">
        <v>1500</v>
      </c>
      <c r="G15" s="4">
        <f t="shared" si="0"/>
        <v>1500</v>
      </c>
    </row>
    <row r="16" spans="1:7" ht="27" customHeight="1" x14ac:dyDescent="0.25">
      <c r="A16" s="1" t="s">
        <v>16</v>
      </c>
      <c r="B16" s="2">
        <v>28</v>
      </c>
      <c r="C16" s="1" t="s">
        <v>7</v>
      </c>
      <c r="D16" s="1" t="s">
        <v>100</v>
      </c>
      <c r="E16" s="3">
        <v>1500</v>
      </c>
      <c r="F16" s="29">
        <v>1500</v>
      </c>
      <c r="G16" s="4">
        <f t="shared" si="0"/>
        <v>3000</v>
      </c>
    </row>
    <row r="17" spans="1:7" ht="27" customHeight="1" x14ac:dyDescent="0.25">
      <c r="A17" s="1" t="s">
        <v>17</v>
      </c>
      <c r="B17" s="2">
        <v>134</v>
      </c>
      <c r="C17" s="1" t="s">
        <v>56</v>
      </c>
      <c r="D17" s="1" t="s">
        <v>107</v>
      </c>
      <c r="E17" s="3">
        <f>1243.19+147.46</f>
        <v>1390.65</v>
      </c>
      <c r="F17" s="29">
        <v>1159.0899999999999</v>
      </c>
      <c r="G17" s="4">
        <f t="shared" si="0"/>
        <v>2549.7399999999998</v>
      </c>
    </row>
    <row r="18" spans="1:7" ht="27" customHeight="1" x14ac:dyDescent="0.25">
      <c r="A18" s="1" t="s">
        <v>57</v>
      </c>
      <c r="B18" s="2">
        <v>161</v>
      </c>
      <c r="C18" s="1" t="s">
        <v>29</v>
      </c>
      <c r="D18" s="1" t="s">
        <v>107</v>
      </c>
      <c r="E18" s="3">
        <v>0</v>
      </c>
      <c r="F18" s="29">
        <v>1500</v>
      </c>
      <c r="G18" s="4">
        <f t="shared" si="0"/>
        <v>1500</v>
      </c>
    </row>
    <row r="19" spans="1:7" ht="27" customHeight="1" x14ac:dyDescent="0.25">
      <c r="A19" s="1" t="s">
        <v>58</v>
      </c>
      <c r="B19" s="2">
        <v>164</v>
      </c>
      <c r="C19" s="1" t="s">
        <v>59</v>
      </c>
      <c r="D19" s="1" t="s">
        <v>105</v>
      </c>
      <c r="E19" s="3">
        <v>0</v>
      </c>
      <c r="F19" s="29">
        <v>1500</v>
      </c>
      <c r="G19" s="4">
        <f t="shared" si="0"/>
        <v>1500</v>
      </c>
    </row>
    <row r="20" spans="1:7" ht="26.25" customHeight="1" x14ac:dyDescent="0.25">
      <c r="A20" s="1" t="s">
        <v>18</v>
      </c>
      <c r="B20" s="2">
        <v>87</v>
      </c>
      <c r="C20" s="1" t="s">
        <v>7</v>
      </c>
      <c r="D20" s="1" t="s">
        <v>106</v>
      </c>
      <c r="E20" s="3">
        <f>1310.13+150</f>
        <v>1460.13</v>
      </c>
      <c r="F20" s="29">
        <v>1500</v>
      </c>
      <c r="G20" s="4">
        <f t="shared" si="0"/>
        <v>2960.13</v>
      </c>
    </row>
    <row r="21" spans="1:7" ht="27" customHeight="1" x14ac:dyDescent="0.25">
      <c r="A21" s="1" t="s">
        <v>20</v>
      </c>
      <c r="B21" s="2">
        <v>110</v>
      </c>
      <c r="C21" s="1" t="s">
        <v>60</v>
      </c>
      <c r="D21" s="1" t="s">
        <v>107</v>
      </c>
      <c r="E21" s="3">
        <f>1127.054+79.16</f>
        <v>1206.2140000000002</v>
      </c>
      <c r="F21" s="29">
        <v>1500</v>
      </c>
      <c r="G21" s="4">
        <f t="shared" si="0"/>
        <v>2706.2139999999999</v>
      </c>
    </row>
    <row r="22" spans="1:7" ht="27" customHeight="1" x14ac:dyDescent="0.25">
      <c r="A22" s="1" t="s">
        <v>76</v>
      </c>
      <c r="B22" s="2">
        <v>173</v>
      </c>
      <c r="C22" s="1" t="s">
        <v>70</v>
      </c>
      <c r="D22" s="1" t="s">
        <v>107</v>
      </c>
      <c r="E22" s="3">
        <v>0</v>
      </c>
      <c r="F22" s="29">
        <v>1500</v>
      </c>
      <c r="G22" s="4">
        <f t="shared" si="0"/>
        <v>1500</v>
      </c>
    </row>
    <row r="23" spans="1:7" ht="27" customHeight="1" x14ac:dyDescent="0.25">
      <c r="A23" s="1" t="s">
        <v>77</v>
      </c>
      <c r="B23" s="2">
        <v>174</v>
      </c>
      <c r="C23" s="1" t="s">
        <v>70</v>
      </c>
      <c r="D23" s="1" t="s">
        <v>108</v>
      </c>
      <c r="E23" s="3">
        <v>0</v>
      </c>
      <c r="F23" s="29">
        <v>1500</v>
      </c>
      <c r="G23" s="4">
        <f t="shared" si="0"/>
        <v>1500</v>
      </c>
    </row>
    <row r="24" spans="1:7" ht="27" customHeight="1" x14ac:dyDescent="0.25">
      <c r="A24" s="1" t="s">
        <v>43</v>
      </c>
      <c r="B24" s="2">
        <v>153</v>
      </c>
      <c r="C24" s="1" t="s">
        <v>15</v>
      </c>
      <c r="D24" s="1" t="s">
        <v>109</v>
      </c>
      <c r="E24" s="3">
        <v>0</v>
      </c>
      <c r="F24" s="29">
        <v>1500</v>
      </c>
      <c r="G24" s="4">
        <f t="shared" si="0"/>
        <v>1500</v>
      </c>
    </row>
    <row r="25" spans="1:7" ht="27" customHeight="1" x14ac:dyDescent="0.25">
      <c r="A25" s="1" t="s">
        <v>44</v>
      </c>
      <c r="B25" s="2">
        <v>150</v>
      </c>
      <c r="C25" s="1" t="s">
        <v>15</v>
      </c>
      <c r="D25" s="1" t="s">
        <v>109</v>
      </c>
      <c r="E25" s="3">
        <v>0</v>
      </c>
      <c r="F25" s="29">
        <v>1500</v>
      </c>
      <c r="G25" s="4">
        <f t="shared" si="0"/>
        <v>1500</v>
      </c>
    </row>
    <row r="26" spans="1:7" ht="26.25" customHeight="1" x14ac:dyDescent="0.25">
      <c r="A26" s="1" t="s">
        <v>45</v>
      </c>
      <c r="B26" s="2">
        <v>152</v>
      </c>
      <c r="C26" s="1" t="s">
        <v>29</v>
      </c>
      <c r="D26" s="17" t="s">
        <v>101</v>
      </c>
      <c r="E26" s="3">
        <f>1350+129.9</f>
        <v>1479.9</v>
      </c>
      <c r="F26" s="29">
        <v>1500</v>
      </c>
      <c r="G26" s="4">
        <f t="shared" si="0"/>
        <v>2979.9</v>
      </c>
    </row>
    <row r="27" spans="1:7" ht="26.25" customHeight="1" x14ac:dyDescent="0.25">
      <c r="A27" s="1" t="s">
        <v>46</v>
      </c>
      <c r="B27" s="2">
        <v>154</v>
      </c>
      <c r="C27" s="1" t="s">
        <v>47</v>
      </c>
      <c r="D27" s="1" t="s">
        <v>104</v>
      </c>
      <c r="E27" s="3">
        <v>0</v>
      </c>
      <c r="F27" s="29">
        <v>1500</v>
      </c>
      <c r="G27" s="4">
        <f t="shared" si="0"/>
        <v>1500</v>
      </c>
    </row>
    <row r="28" spans="1:7" ht="26.25" customHeight="1" x14ac:dyDescent="0.25">
      <c r="A28" s="1" t="s">
        <v>92</v>
      </c>
      <c r="B28" s="2">
        <v>190</v>
      </c>
      <c r="C28" s="1" t="s">
        <v>70</v>
      </c>
      <c r="D28" s="1" t="s">
        <v>108</v>
      </c>
      <c r="E28" s="3">
        <f>765.03+145.5</f>
        <v>910.53</v>
      </c>
      <c r="F28" s="29">
        <v>1500</v>
      </c>
      <c r="G28" s="4">
        <f t="shared" si="0"/>
        <v>2410.5299999999997</v>
      </c>
    </row>
    <row r="29" spans="1:7" ht="26.25" customHeight="1" x14ac:dyDescent="0.25">
      <c r="A29" s="1" t="s">
        <v>78</v>
      </c>
      <c r="B29" s="2">
        <v>175</v>
      </c>
      <c r="C29" s="1" t="s">
        <v>70</v>
      </c>
      <c r="D29" s="1" t="s">
        <v>100</v>
      </c>
      <c r="E29" s="3">
        <v>0</v>
      </c>
      <c r="F29" s="29">
        <v>1500</v>
      </c>
      <c r="G29" s="4">
        <f t="shared" si="0"/>
        <v>1500</v>
      </c>
    </row>
    <row r="30" spans="1:7" ht="26.25" customHeight="1" x14ac:dyDescent="0.25">
      <c r="A30" s="1" t="s">
        <v>93</v>
      </c>
      <c r="B30" s="2">
        <v>191</v>
      </c>
      <c r="C30" s="1" t="s">
        <v>70</v>
      </c>
      <c r="D30" s="1" t="s">
        <v>108</v>
      </c>
      <c r="E30" s="3">
        <v>0</v>
      </c>
      <c r="F30" s="29">
        <v>1500</v>
      </c>
      <c r="G30" s="4">
        <f t="shared" si="0"/>
        <v>1500</v>
      </c>
    </row>
    <row r="31" spans="1:7" ht="26.25" customHeight="1" x14ac:dyDescent="0.25">
      <c r="A31" s="1" t="s">
        <v>79</v>
      </c>
      <c r="B31" s="2">
        <v>170</v>
      </c>
      <c r="C31" s="1" t="s">
        <v>15</v>
      </c>
      <c r="D31" s="1" t="s">
        <v>110</v>
      </c>
      <c r="E31" s="3">
        <v>0</v>
      </c>
      <c r="F31" s="29">
        <v>1500</v>
      </c>
      <c r="G31" s="4">
        <f t="shared" si="0"/>
        <v>1500</v>
      </c>
    </row>
    <row r="32" spans="1:7" ht="26.25" customHeight="1" x14ac:dyDescent="0.25">
      <c r="A32" s="1" t="s">
        <v>67</v>
      </c>
      <c r="B32" s="2">
        <v>166</v>
      </c>
      <c r="C32" s="1" t="s">
        <v>66</v>
      </c>
      <c r="D32" s="1" t="s">
        <v>100</v>
      </c>
      <c r="E32" s="3">
        <v>0</v>
      </c>
      <c r="F32" s="29">
        <v>1500</v>
      </c>
      <c r="G32" s="4">
        <f>E32+F32</f>
        <v>1500</v>
      </c>
    </row>
    <row r="33" spans="1:7" ht="26.25" customHeight="1" x14ac:dyDescent="0.25">
      <c r="A33" s="1" t="s">
        <v>80</v>
      </c>
      <c r="B33" s="2">
        <v>171</v>
      </c>
      <c r="C33" s="1" t="s">
        <v>15</v>
      </c>
      <c r="D33" s="1" t="s">
        <v>105</v>
      </c>
      <c r="E33" s="3">
        <v>0</v>
      </c>
      <c r="F33" s="29">
        <v>1500</v>
      </c>
      <c r="G33" s="4">
        <f>E33+F33</f>
        <v>1500</v>
      </c>
    </row>
    <row r="34" spans="1:7" ht="26.25" customHeight="1" x14ac:dyDescent="0.25">
      <c r="A34" s="1" t="s">
        <v>61</v>
      </c>
      <c r="B34" s="2">
        <v>165</v>
      </c>
      <c r="C34" s="1" t="s">
        <v>15</v>
      </c>
      <c r="D34" s="1" t="s">
        <v>111</v>
      </c>
      <c r="E34" s="3">
        <v>0</v>
      </c>
      <c r="F34" s="29">
        <v>1500</v>
      </c>
      <c r="G34" s="4">
        <f t="shared" si="0"/>
        <v>1500</v>
      </c>
    </row>
    <row r="35" spans="1:7" ht="27" customHeight="1" x14ac:dyDescent="0.25">
      <c r="A35" s="1" t="s">
        <v>21</v>
      </c>
      <c r="B35" s="2">
        <v>50</v>
      </c>
      <c r="C35" s="1" t="s">
        <v>10</v>
      </c>
      <c r="D35" s="1" t="s">
        <v>104</v>
      </c>
      <c r="E35" s="3">
        <v>0</v>
      </c>
      <c r="F35" s="29">
        <v>1500</v>
      </c>
      <c r="G35" s="4">
        <f t="shared" si="0"/>
        <v>1500</v>
      </c>
    </row>
    <row r="36" spans="1:7" ht="27" customHeight="1" x14ac:dyDescent="0.25">
      <c r="A36" s="1" t="s">
        <v>48</v>
      </c>
      <c r="B36" s="2">
        <v>151</v>
      </c>
      <c r="C36" s="1" t="s">
        <v>29</v>
      </c>
      <c r="D36" s="1" t="s">
        <v>104</v>
      </c>
      <c r="E36" s="3">
        <v>0</v>
      </c>
      <c r="F36" s="29">
        <v>1500</v>
      </c>
      <c r="G36" s="4">
        <f t="shared" si="0"/>
        <v>1500</v>
      </c>
    </row>
    <row r="37" spans="1:7" ht="27" customHeight="1" x14ac:dyDescent="0.25">
      <c r="A37" s="1" t="s">
        <v>71</v>
      </c>
      <c r="B37" s="2">
        <v>167</v>
      </c>
      <c r="C37" s="1" t="s">
        <v>70</v>
      </c>
      <c r="D37" s="1" t="s">
        <v>100</v>
      </c>
      <c r="E37" s="3">
        <v>0</v>
      </c>
      <c r="F37" s="29">
        <v>1500</v>
      </c>
      <c r="G37" s="4">
        <f>E37+F37</f>
        <v>1500</v>
      </c>
    </row>
    <row r="38" spans="1:7" ht="27" customHeight="1" x14ac:dyDescent="0.25">
      <c r="A38" s="1" t="s">
        <v>115</v>
      </c>
      <c r="B38" s="2">
        <v>197</v>
      </c>
      <c r="C38" s="1" t="s">
        <v>15</v>
      </c>
      <c r="D38" s="1" t="s">
        <v>105</v>
      </c>
      <c r="E38" s="3">
        <v>0</v>
      </c>
      <c r="F38" s="29">
        <v>2659.09</v>
      </c>
      <c r="G38" s="4">
        <f>E38+F38</f>
        <v>2659.09</v>
      </c>
    </row>
    <row r="39" spans="1:7" ht="27" customHeight="1" x14ac:dyDescent="0.25">
      <c r="A39" s="1" t="s">
        <v>22</v>
      </c>
      <c r="B39" s="2">
        <v>27</v>
      </c>
      <c r="C39" s="1" t="s">
        <v>10</v>
      </c>
      <c r="D39" s="1" t="s">
        <v>104</v>
      </c>
      <c r="E39" s="3">
        <v>0</v>
      </c>
      <c r="F39" s="29">
        <v>1500</v>
      </c>
      <c r="G39" s="4">
        <f t="shared" si="0"/>
        <v>1500</v>
      </c>
    </row>
    <row r="40" spans="1:7" ht="27" customHeight="1" x14ac:dyDescent="0.25">
      <c r="A40" s="1" t="s">
        <v>23</v>
      </c>
      <c r="B40" s="2">
        <v>65</v>
      </c>
      <c r="C40" s="1" t="s">
        <v>15</v>
      </c>
      <c r="D40" s="1" t="s">
        <v>68</v>
      </c>
      <c r="E40" s="3">
        <v>0</v>
      </c>
      <c r="F40" s="29">
        <v>1500</v>
      </c>
      <c r="G40" s="4">
        <f>E40+F40</f>
        <v>1500</v>
      </c>
    </row>
    <row r="41" spans="1:7" ht="27" customHeight="1" x14ac:dyDescent="0.25">
      <c r="A41" s="1" t="s">
        <v>81</v>
      </c>
      <c r="B41" s="2">
        <v>176</v>
      </c>
      <c r="C41" s="1" t="s">
        <v>70</v>
      </c>
      <c r="D41" s="17" t="s">
        <v>101</v>
      </c>
      <c r="E41" s="3">
        <v>0</v>
      </c>
      <c r="F41" s="29">
        <v>1500</v>
      </c>
      <c r="G41" s="4">
        <f>E41+F41</f>
        <v>1500</v>
      </c>
    </row>
    <row r="42" spans="1:7" ht="27" customHeight="1" x14ac:dyDescent="0.25">
      <c r="A42" s="1" t="s">
        <v>69</v>
      </c>
      <c r="B42" s="2">
        <v>168</v>
      </c>
      <c r="C42" s="1" t="s">
        <v>29</v>
      </c>
      <c r="D42" s="1" t="s">
        <v>40</v>
      </c>
      <c r="E42" s="3">
        <v>1500</v>
      </c>
      <c r="F42" s="29">
        <v>1500</v>
      </c>
      <c r="G42" s="4">
        <f>E42+F42</f>
        <v>3000</v>
      </c>
    </row>
    <row r="43" spans="1:7" ht="27" customHeight="1" x14ac:dyDescent="0.25">
      <c r="A43" s="1" t="s">
        <v>24</v>
      </c>
      <c r="B43" s="2">
        <v>135</v>
      </c>
      <c r="C43" s="11" t="s">
        <v>41</v>
      </c>
      <c r="D43" s="1" t="s">
        <v>104</v>
      </c>
      <c r="E43" s="3">
        <v>0</v>
      </c>
      <c r="F43" s="29">
        <v>954.55</v>
      </c>
      <c r="G43" s="4">
        <f t="shared" si="0"/>
        <v>954.55</v>
      </c>
    </row>
    <row r="44" spans="1:7" ht="27" customHeight="1" x14ac:dyDescent="0.25">
      <c r="A44" s="1" t="s">
        <v>94</v>
      </c>
      <c r="B44" s="2">
        <v>187</v>
      </c>
      <c r="C44" s="1" t="s">
        <v>70</v>
      </c>
      <c r="D44" s="1" t="s">
        <v>112</v>
      </c>
      <c r="E44" s="3">
        <v>0</v>
      </c>
      <c r="F44" s="29">
        <v>1500</v>
      </c>
      <c r="G44" s="4">
        <f t="shared" si="0"/>
        <v>1500</v>
      </c>
    </row>
    <row r="45" spans="1:7" ht="27" customHeight="1" x14ac:dyDescent="0.25">
      <c r="A45" s="1" t="s">
        <v>82</v>
      </c>
      <c r="B45" s="2">
        <v>177</v>
      </c>
      <c r="C45" s="11" t="s">
        <v>70</v>
      </c>
      <c r="D45" s="1" t="s">
        <v>103</v>
      </c>
      <c r="E45" s="3">
        <v>0</v>
      </c>
      <c r="F45" s="29">
        <v>1500</v>
      </c>
      <c r="G45" s="4">
        <f t="shared" si="0"/>
        <v>1500</v>
      </c>
    </row>
    <row r="46" spans="1:7" ht="27" customHeight="1" x14ac:dyDescent="0.25">
      <c r="A46" s="1" t="s">
        <v>25</v>
      </c>
      <c r="B46" s="2">
        <v>120</v>
      </c>
      <c r="C46" s="1" t="s">
        <v>10</v>
      </c>
      <c r="D46" s="1" t="s">
        <v>108</v>
      </c>
      <c r="E46" s="3">
        <f>734.72+41.73</f>
        <v>776.45</v>
      </c>
      <c r="F46" s="29">
        <v>1500</v>
      </c>
      <c r="G46" s="4">
        <f t="shared" si="0"/>
        <v>2276.4499999999998</v>
      </c>
    </row>
    <row r="47" spans="1:7" ht="27" customHeight="1" x14ac:dyDescent="0.25">
      <c r="A47" s="1" t="s">
        <v>95</v>
      </c>
      <c r="B47" s="2">
        <v>188</v>
      </c>
      <c r="C47" s="1" t="s">
        <v>70</v>
      </c>
      <c r="D47" s="1" t="s">
        <v>109</v>
      </c>
      <c r="E47" s="3">
        <v>1350</v>
      </c>
      <c r="F47" s="29">
        <v>1500</v>
      </c>
      <c r="G47" s="4">
        <f t="shared" si="0"/>
        <v>2850</v>
      </c>
    </row>
    <row r="48" spans="1:7" ht="27" customHeight="1" x14ac:dyDescent="0.25">
      <c r="A48" s="1" t="s">
        <v>26</v>
      </c>
      <c r="B48" s="2">
        <v>49</v>
      </c>
      <c r="C48" s="1" t="s">
        <v>10</v>
      </c>
      <c r="D48" s="1" t="s">
        <v>104</v>
      </c>
      <c r="E48" s="3">
        <v>0</v>
      </c>
      <c r="F48" s="29">
        <v>1500</v>
      </c>
      <c r="G48" s="4">
        <f t="shared" si="0"/>
        <v>1500</v>
      </c>
    </row>
    <row r="49" spans="1:7" ht="27" customHeight="1" x14ac:dyDescent="0.25">
      <c r="A49" s="1" t="s">
        <v>83</v>
      </c>
      <c r="B49" s="2">
        <v>178</v>
      </c>
      <c r="C49" s="1" t="s">
        <v>70</v>
      </c>
      <c r="D49" s="17" t="s">
        <v>101</v>
      </c>
      <c r="E49" s="3">
        <v>1112.52</v>
      </c>
      <c r="F49" s="29">
        <v>1500</v>
      </c>
      <c r="G49" s="4">
        <f t="shared" si="0"/>
        <v>2612.52</v>
      </c>
    </row>
    <row r="50" spans="1:7" ht="27" customHeight="1" x14ac:dyDescent="0.25">
      <c r="A50" s="1" t="s">
        <v>27</v>
      </c>
      <c r="B50" s="2">
        <v>142</v>
      </c>
      <c r="C50" s="1" t="s">
        <v>116</v>
      </c>
      <c r="D50" s="1" t="s">
        <v>28</v>
      </c>
      <c r="E50" s="3">
        <v>0</v>
      </c>
      <c r="F50" s="29">
        <v>1090.9100000000001</v>
      </c>
      <c r="G50" s="4">
        <f t="shared" si="0"/>
        <v>1090.9100000000001</v>
      </c>
    </row>
    <row r="51" spans="1:7" ht="27" customHeight="1" x14ac:dyDescent="0.25">
      <c r="A51" s="1" t="s">
        <v>96</v>
      </c>
      <c r="B51" s="2">
        <v>180</v>
      </c>
      <c r="C51" s="1" t="s">
        <v>70</v>
      </c>
      <c r="D51" s="1" t="s">
        <v>19</v>
      </c>
      <c r="E51" s="3">
        <v>0</v>
      </c>
      <c r="F51" s="29">
        <v>1500</v>
      </c>
      <c r="G51" s="4">
        <f t="shared" si="0"/>
        <v>1500</v>
      </c>
    </row>
    <row r="52" spans="1:7" ht="27" customHeight="1" x14ac:dyDescent="0.25">
      <c r="A52" s="1" t="s">
        <v>62</v>
      </c>
      <c r="B52" s="2">
        <v>163</v>
      </c>
      <c r="C52" s="1" t="s">
        <v>15</v>
      </c>
      <c r="D52" s="1" t="s">
        <v>105</v>
      </c>
      <c r="E52" s="3">
        <v>0</v>
      </c>
      <c r="F52" s="29">
        <v>1500</v>
      </c>
      <c r="G52" s="4">
        <f t="shared" si="0"/>
        <v>1500</v>
      </c>
    </row>
    <row r="53" spans="1:7" ht="27" customHeight="1" x14ac:dyDescent="0.25">
      <c r="A53" s="1" t="s">
        <v>84</v>
      </c>
      <c r="B53" s="2">
        <v>179</v>
      </c>
      <c r="C53" s="1" t="s">
        <v>70</v>
      </c>
      <c r="D53" s="1" t="s">
        <v>102</v>
      </c>
      <c r="E53" s="3">
        <v>738.67</v>
      </c>
      <c r="F53" s="29">
        <v>1500</v>
      </c>
      <c r="G53" s="4">
        <f t="shared" si="0"/>
        <v>2238.67</v>
      </c>
    </row>
    <row r="54" spans="1:7" ht="27" customHeight="1" x14ac:dyDescent="0.25">
      <c r="A54" s="1" t="s">
        <v>98</v>
      </c>
      <c r="B54" s="2">
        <v>193</v>
      </c>
      <c r="C54" s="1" t="s">
        <v>15</v>
      </c>
      <c r="D54" s="1" t="s">
        <v>113</v>
      </c>
      <c r="E54" s="3">
        <v>0</v>
      </c>
      <c r="F54" s="29">
        <v>1500</v>
      </c>
      <c r="G54" s="4">
        <f t="shared" si="0"/>
        <v>1500</v>
      </c>
    </row>
    <row r="55" spans="1:7" ht="27" customHeight="1" x14ac:dyDescent="0.25">
      <c r="A55" s="1" t="s">
        <v>63</v>
      </c>
      <c r="B55" s="2">
        <v>158</v>
      </c>
      <c r="C55" s="1" t="s">
        <v>8</v>
      </c>
      <c r="D55" s="1" t="s">
        <v>113</v>
      </c>
      <c r="E55" s="3">
        <v>446.31</v>
      </c>
      <c r="F55" s="29">
        <v>1500</v>
      </c>
      <c r="G55" s="4">
        <f t="shared" si="0"/>
        <v>1946.31</v>
      </c>
    </row>
    <row r="56" spans="1:7" ht="27" customHeight="1" x14ac:dyDescent="0.25">
      <c r="A56" s="1" t="s">
        <v>97</v>
      </c>
      <c r="B56" s="2">
        <v>192</v>
      </c>
      <c r="C56" s="1" t="s">
        <v>14</v>
      </c>
      <c r="D56" s="1" t="s">
        <v>105</v>
      </c>
      <c r="E56" s="3">
        <v>1092.68</v>
      </c>
      <c r="F56" s="29">
        <v>1500</v>
      </c>
      <c r="G56" s="4">
        <f t="shared" si="0"/>
        <v>2592.6800000000003</v>
      </c>
    </row>
    <row r="57" spans="1:7" ht="27" customHeight="1" x14ac:dyDescent="0.25">
      <c r="A57" s="1" t="s">
        <v>85</v>
      </c>
      <c r="B57" s="2">
        <v>180</v>
      </c>
      <c r="C57" s="1" t="s">
        <v>70</v>
      </c>
      <c r="D57" s="1" t="s">
        <v>107</v>
      </c>
      <c r="E57" s="3">
        <v>0</v>
      </c>
      <c r="F57" s="29">
        <v>1500</v>
      </c>
      <c r="G57" s="4">
        <f t="shared" si="0"/>
        <v>1500</v>
      </c>
    </row>
    <row r="58" spans="1:7" ht="27" customHeight="1" x14ac:dyDescent="0.25">
      <c r="A58" s="1" t="s">
        <v>30</v>
      </c>
      <c r="B58" s="2">
        <v>36</v>
      </c>
      <c r="C58" s="1" t="s">
        <v>10</v>
      </c>
      <c r="D58" s="1" t="s">
        <v>104</v>
      </c>
      <c r="E58" s="3">
        <f>417.28+132.68</f>
        <v>549.96</v>
      </c>
      <c r="F58" s="29">
        <v>1500</v>
      </c>
      <c r="G58" s="4">
        <f t="shared" si="0"/>
        <v>2049.96</v>
      </c>
    </row>
    <row r="59" spans="1:7" ht="27" customHeight="1" x14ac:dyDescent="0.25">
      <c r="A59" s="1" t="s">
        <v>49</v>
      </c>
      <c r="B59" s="2">
        <v>157</v>
      </c>
      <c r="C59" s="1" t="s">
        <v>50</v>
      </c>
      <c r="D59" s="1" t="s">
        <v>113</v>
      </c>
      <c r="E59" s="3">
        <v>75</v>
      </c>
      <c r="F59" s="29">
        <v>1500</v>
      </c>
      <c r="G59" s="4">
        <f t="shared" si="0"/>
        <v>1575</v>
      </c>
    </row>
    <row r="60" spans="1:7" ht="27" customHeight="1" x14ac:dyDescent="0.25">
      <c r="A60" s="1" t="s">
        <v>86</v>
      </c>
      <c r="B60" s="2">
        <v>181</v>
      </c>
      <c r="C60" s="1" t="s">
        <v>70</v>
      </c>
      <c r="D60" s="1" t="s">
        <v>107</v>
      </c>
      <c r="E60" s="3">
        <v>0</v>
      </c>
      <c r="F60" s="29">
        <v>1500</v>
      </c>
      <c r="G60" s="4">
        <f t="shared" si="0"/>
        <v>1500</v>
      </c>
    </row>
    <row r="61" spans="1:7" ht="27" customHeight="1" x14ac:dyDescent="0.25">
      <c r="A61" s="1" t="s">
        <v>31</v>
      </c>
      <c r="B61" s="2">
        <v>42</v>
      </c>
      <c r="C61" s="1" t="s">
        <v>10</v>
      </c>
      <c r="D61" s="1" t="s">
        <v>104</v>
      </c>
      <c r="E61" s="3">
        <v>0</v>
      </c>
      <c r="F61" s="29">
        <v>954.55</v>
      </c>
      <c r="G61" s="4">
        <f t="shared" si="0"/>
        <v>954.55</v>
      </c>
    </row>
    <row r="62" spans="1:7" ht="27" customHeight="1" x14ac:dyDescent="0.25">
      <c r="A62" s="1" t="s">
        <v>51</v>
      </c>
      <c r="B62" s="2">
        <v>155</v>
      </c>
      <c r="C62" s="1" t="s">
        <v>47</v>
      </c>
      <c r="D62" s="1" t="s">
        <v>112</v>
      </c>
      <c r="E62" s="3">
        <v>0</v>
      </c>
      <c r="F62" s="29">
        <v>1500</v>
      </c>
      <c r="G62" s="4">
        <f t="shared" si="0"/>
        <v>1500</v>
      </c>
    </row>
    <row r="63" spans="1:7" ht="26.25" customHeight="1" x14ac:dyDescent="0.25">
      <c r="A63" s="1" t="s">
        <v>32</v>
      </c>
      <c r="B63" s="2">
        <v>136</v>
      </c>
      <c r="C63" s="1" t="s">
        <v>33</v>
      </c>
      <c r="D63" s="1" t="s">
        <v>107</v>
      </c>
      <c r="E63" s="3">
        <v>1350</v>
      </c>
      <c r="F63" s="29">
        <v>1500</v>
      </c>
      <c r="G63" s="4">
        <f t="shared" si="0"/>
        <v>2850</v>
      </c>
    </row>
    <row r="64" spans="1:7" ht="26.25" customHeight="1" x14ac:dyDescent="0.25">
      <c r="A64" s="1" t="s">
        <v>87</v>
      </c>
      <c r="B64" s="2">
        <v>182</v>
      </c>
      <c r="C64" s="1" t="s">
        <v>70</v>
      </c>
      <c r="D64" s="17" t="s">
        <v>101</v>
      </c>
      <c r="E64" s="3">
        <v>0</v>
      </c>
      <c r="F64" s="29">
        <v>1500</v>
      </c>
      <c r="G64" s="4">
        <f t="shared" si="0"/>
        <v>1500</v>
      </c>
    </row>
    <row r="65" spans="1:7" ht="27" customHeight="1" x14ac:dyDescent="0.25">
      <c r="A65" s="1" t="s">
        <v>34</v>
      </c>
      <c r="B65" s="2">
        <v>133</v>
      </c>
      <c r="C65" s="1" t="s">
        <v>35</v>
      </c>
      <c r="D65" s="1" t="s">
        <v>101</v>
      </c>
      <c r="E65" s="3">
        <v>1263.72</v>
      </c>
      <c r="F65" s="29">
        <v>954.55</v>
      </c>
      <c r="G65" s="4">
        <f t="shared" si="0"/>
        <v>2218.27</v>
      </c>
    </row>
    <row r="66" spans="1:7" ht="27" customHeight="1" x14ac:dyDescent="0.25">
      <c r="A66" s="1" t="s">
        <v>88</v>
      </c>
      <c r="B66" s="2">
        <v>183</v>
      </c>
      <c r="C66" s="1" t="s">
        <v>70</v>
      </c>
      <c r="D66" s="17" t="s">
        <v>101</v>
      </c>
      <c r="E66" s="3">
        <v>980.48</v>
      </c>
      <c r="F66" s="29">
        <v>1500</v>
      </c>
      <c r="G66" s="4">
        <f t="shared" si="0"/>
        <v>2480.48</v>
      </c>
    </row>
    <row r="67" spans="1:7" ht="27" customHeight="1" x14ac:dyDescent="0.25">
      <c r="A67" s="1" t="s">
        <v>36</v>
      </c>
      <c r="B67" s="2">
        <v>43</v>
      </c>
      <c r="C67" s="1" t="s">
        <v>10</v>
      </c>
      <c r="D67" s="17" t="s">
        <v>101</v>
      </c>
      <c r="E67" s="3">
        <f>916.71+145.97</f>
        <v>1062.68</v>
      </c>
      <c r="F67" s="3">
        <v>145.97</v>
      </c>
      <c r="G67" s="4">
        <f t="shared" si="0"/>
        <v>1208.6500000000001</v>
      </c>
    </row>
    <row r="68" spans="1:7" ht="27" customHeight="1" x14ac:dyDescent="0.25">
      <c r="A68" s="1" t="s">
        <v>37</v>
      </c>
      <c r="B68" s="2">
        <v>73</v>
      </c>
      <c r="C68" s="1" t="s">
        <v>10</v>
      </c>
      <c r="D68" s="17" t="s">
        <v>101</v>
      </c>
      <c r="E68" s="3">
        <v>687.57</v>
      </c>
      <c r="F68" s="3">
        <v>145.97</v>
      </c>
      <c r="G68" s="4">
        <f t="shared" si="0"/>
        <v>833.54000000000008</v>
      </c>
    </row>
    <row r="69" spans="1:7" ht="27" customHeight="1" x14ac:dyDescent="0.25">
      <c r="A69" s="1" t="s">
        <v>89</v>
      </c>
      <c r="B69" s="2">
        <v>184</v>
      </c>
      <c r="C69" s="1" t="s">
        <v>29</v>
      </c>
      <c r="D69" s="1" t="s">
        <v>106</v>
      </c>
      <c r="E69" s="3">
        <v>0</v>
      </c>
      <c r="F69" s="3">
        <v>145.97</v>
      </c>
      <c r="G69" s="4">
        <f t="shared" si="0"/>
        <v>145.97</v>
      </c>
    </row>
    <row r="70" spans="1:7" ht="15.75" thickBot="1" x14ac:dyDescent="0.3"/>
    <row r="71" spans="1:7" ht="39" customHeight="1" thickBot="1" x14ac:dyDescent="0.3">
      <c r="A71" s="41" t="s">
        <v>38</v>
      </c>
      <c r="B71" s="42"/>
      <c r="C71" s="42"/>
      <c r="D71" s="42"/>
      <c r="E71" s="42"/>
      <c r="F71" s="43"/>
      <c r="G71" s="8"/>
    </row>
    <row r="72" spans="1:7" ht="15.75" customHeight="1" x14ac:dyDescent="0.25">
      <c r="A72" s="35" t="s">
        <v>1</v>
      </c>
      <c r="B72" s="35" t="s">
        <v>2</v>
      </c>
      <c r="C72" s="35" t="s">
        <v>3</v>
      </c>
      <c r="D72" s="46" t="s">
        <v>4</v>
      </c>
      <c r="E72" s="44" t="s">
        <v>5</v>
      </c>
      <c r="F72" s="46" t="s">
        <v>6</v>
      </c>
    </row>
    <row r="73" spans="1:7" ht="28.5" customHeight="1" x14ac:dyDescent="0.25">
      <c r="A73" s="36"/>
      <c r="B73" s="36"/>
      <c r="C73" s="36"/>
      <c r="D73" s="39"/>
      <c r="E73" s="45"/>
      <c r="F73" s="39"/>
    </row>
    <row r="74" spans="1:7" ht="28.5" customHeight="1" x14ac:dyDescent="0.25">
      <c r="A74" s="18" t="s">
        <v>64</v>
      </c>
      <c r="B74" s="18">
        <v>160</v>
      </c>
      <c r="C74" s="1" t="s">
        <v>65</v>
      </c>
      <c r="D74" s="12">
        <v>0</v>
      </c>
      <c r="E74" s="12">
        <v>1500</v>
      </c>
      <c r="F74" s="21">
        <f>D74+E74</f>
        <v>1500</v>
      </c>
    </row>
    <row r="75" spans="1:7" ht="27" customHeight="1" x14ac:dyDescent="0.25">
      <c r="A75" s="9" t="s">
        <v>72</v>
      </c>
      <c r="B75" s="2">
        <v>147</v>
      </c>
      <c r="C75" s="1" t="s">
        <v>73</v>
      </c>
      <c r="D75" s="12">
        <v>0</v>
      </c>
      <c r="E75" s="12">
        <v>1500</v>
      </c>
      <c r="F75" s="13">
        <f>SUM(D75+E75)</f>
        <v>1500</v>
      </c>
    </row>
    <row r="76" spans="1:7" ht="27" customHeight="1" x14ac:dyDescent="0.25">
      <c r="A76" s="1" t="s">
        <v>52</v>
      </c>
      <c r="B76" s="2">
        <v>148</v>
      </c>
      <c r="C76" s="1" t="s">
        <v>39</v>
      </c>
      <c r="D76" s="12">
        <v>1350</v>
      </c>
      <c r="E76" s="12">
        <v>1500</v>
      </c>
      <c r="F76" s="13">
        <f>D76+E76</f>
        <v>2850</v>
      </c>
    </row>
  </sheetData>
  <sheetProtection algorithmName="SHA-512" hashValue="gVkrNFdBpisOqdqD8wRryRHwy9BN0fOZA8uhUVk7ne91tBqnULPYQZiX5D/R5Rwm/Bnju9uz2xt+z0bNRf3sSA==" saltValue="n+oYQmQ4gp7XDIa2l0eC4g==" spinCount="100000" sheet="1" objects="1" scenarios="1"/>
  <mergeCells count="16">
    <mergeCell ref="A71:F71"/>
    <mergeCell ref="A72:A73"/>
    <mergeCell ref="B72:B73"/>
    <mergeCell ref="C72:C73"/>
    <mergeCell ref="E72:E73"/>
    <mergeCell ref="F72:F73"/>
    <mergeCell ref="D72:D73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2023-12-21T14:20:47Z</dcterms:modified>
</cp:coreProperties>
</file>