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E45" i="1"/>
  <c r="E44" i="1"/>
  <c r="E36" i="1"/>
  <c r="E33" i="1"/>
  <c r="E28" i="1"/>
  <c r="E21" i="1"/>
  <c r="E15" i="1"/>
  <c r="E14" i="1"/>
  <c r="E13" i="1"/>
  <c r="F53" i="1" l="1"/>
  <c r="F52" i="1"/>
  <c r="F50" i="1"/>
  <c r="G40" i="1" l="1"/>
  <c r="G45" i="1" l="1"/>
  <c r="G44" i="1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<sst xmlns="http://schemas.openxmlformats.org/spreadsheetml/2006/main" count="151" uniqueCount="100">
  <si>
    <t>EMPREGADOS</t>
  </si>
  <si>
    <t>CPF</t>
  </si>
  <si>
    <t>MATRÍCULA</t>
  </si>
  <si>
    <t>CARGO</t>
  </si>
  <si>
    <t>FUNÇÃO</t>
  </si>
  <si>
    <t>AUXÍLIO SAÚDE/ODONTOLÓGICO</t>
  </si>
  <si>
    <t>AUXÍLIO ALIMENTAÇÃO/REFEIÇÃO</t>
  </si>
  <si>
    <t>TOTAL BENEFÍCIOS</t>
  </si>
  <si>
    <t>Analista Técnico III – Nível V</t>
  </si>
  <si>
    <t>Analista de Tecnologia e Inovação</t>
  </si>
  <si>
    <t>113.XXX.XXX-07</t>
  </si>
  <si>
    <t>Assistente Técnico Administrativo III – Nível V</t>
  </si>
  <si>
    <t>Assistente  Administrativo</t>
  </si>
  <si>
    <t>715.XXX.XXX-53</t>
  </si>
  <si>
    <t>Analista de Avaliação e Credenciamento</t>
  </si>
  <si>
    <t>694.XXX.XXX-04</t>
  </si>
  <si>
    <t>Analista Técnico III– Nível V</t>
  </si>
  <si>
    <t>Analista Jurídico</t>
  </si>
  <si>
    <t>715.XXX.XXX-15</t>
  </si>
  <si>
    <t>Analista de ATER, Formação e Qualificação</t>
  </si>
  <si>
    <t>937.XXX.XXX-34</t>
  </si>
  <si>
    <t>516.XXX.XXX-53</t>
  </si>
  <si>
    <t>Motorista Executivo – Nível V</t>
  </si>
  <si>
    <t xml:space="preserve">Motorista Executivo </t>
  </si>
  <si>
    <t>989.XXX.XXX-15</t>
  </si>
  <si>
    <t>Assessor III – Nível V</t>
  </si>
  <si>
    <t>Assessor Jurídico</t>
  </si>
  <si>
    <t>838.XXX.XXX-04</t>
  </si>
  <si>
    <t>737.XXX.XXX-49</t>
  </si>
  <si>
    <t>Analista Técnico I - Nível I</t>
  </si>
  <si>
    <t>Analista Contábil e Financeiro</t>
  </si>
  <si>
    <t>834.XXX.XXX-91</t>
  </si>
  <si>
    <t>Analista Técnico I – Nível I</t>
  </si>
  <si>
    <t>Analista de Negócios e Monitoramento</t>
  </si>
  <si>
    <t>051.XXX.XXX-71</t>
  </si>
  <si>
    <t>Analista Técnico I – Nível V</t>
  </si>
  <si>
    <t>041.XXX.XXX-13</t>
  </si>
  <si>
    <t>047.XXX.XXX-51</t>
  </si>
  <si>
    <t>Analista Admnistrativo</t>
  </si>
  <si>
    <t>346.XXX.XXX-49</t>
  </si>
  <si>
    <t>465.XXX.XXX-34</t>
  </si>
  <si>
    <t>Jovem Aprendiz</t>
  </si>
  <si>
    <t>Administrativo</t>
  </si>
  <si>
    <t>935.XXX.XXX-53</t>
  </si>
  <si>
    <t>Assessor III – Nível I</t>
  </si>
  <si>
    <t>Assessor Técnico</t>
  </si>
  <si>
    <t>326.XXX.XXX-10</t>
  </si>
  <si>
    <t>231.XXX.XXX-53</t>
  </si>
  <si>
    <t>087.XXX.XXX-39</t>
  </si>
  <si>
    <t>Gerente – Nível V</t>
  </si>
  <si>
    <t>Gerente de Logística</t>
  </si>
  <si>
    <t>069.XXX.XXX-07</t>
  </si>
  <si>
    <t>953.XXX.XXX-53</t>
  </si>
  <si>
    <t>042.XXX.XXX-23</t>
  </si>
  <si>
    <t>Analista Administrativa Financeira</t>
  </si>
  <si>
    <t>782.XXX.XXX-34</t>
  </si>
  <si>
    <t>Assessora Técnica</t>
  </si>
  <si>
    <t>041.XXX.XXX-86</t>
  </si>
  <si>
    <t>664.XXX.XXX-20</t>
  </si>
  <si>
    <t>949.XXX.XXX-34</t>
  </si>
  <si>
    <t>Analista Técnico I - Nível V</t>
  </si>
  <si>
    <t>Analista de Logística</t>
  </si>
  <si>
    <t>238.XXX.XXX-49</t>
  </si>
  <si>
    <t>Gerente - Nível V</t>
  </si>
  <si>
    <t>Gerente Administrativa Financeira</t>
  </si>
  <si>
    <t>055.XXX.XXX-00</t>
  </si>
  <si>
    <t>043.XXX.XXX-16</t>
  </si>
  <si>
    <t>037.XXX.XXX-16</t>
  </si>
  <si>
    <t>Gerente de Avaliação e Credenciamento</t>
  </si>
  <si>
    <t>029.XXX.XXX-12</t>
  </si>
  <si>
    <t>691.XXX.XXX-91</t>
  </si>
  <si>
    <t>544.XXX.XXX-15</t>
  </si>
  <si>
    <t>267.XXX.XXX-72</t>
  </si>
  <si>
    <t>Assessora de Controle Interno</t>
  </si>
  <si>
    <t>306.XXX.XXX-49</t>
  </si>
  <si>
    <t>Analista Técnico III – Nível IV</t>
  </si>
  <si>
    <t>093.XXX.XXX-36</t>
  </si>
  <si>
    <t>355.XXX.XXX-00</t>
  </si>
  <si>
    <t>022.XXX.XXX-69</t>
  </si>
  <si>
    <t>Assessor I – Nível II</t>
  </si>
  <si>
    <t>Assessor Administrativo Financeiro</t>
  </si>
  <si>
    <t>079.XXX.XXX-96</t>
  </si>
  <si>
    <t>077.XXX.XXX-98</t>
  </si>
  <si>
    <t>DIRIGENTES</t>
  </si>
  <si>
    <t>437.XXX.XXX-00</t>
  </si>
  <si>
    <t>Presidente</t>
  </si>
  <si>
    <t>135.XXX.XXX-54</t>
  </si>
  <si>
    <t>-</t>
  </si>
  <si>
    <t>Diretor de Transferência de Tecnologia</t>
  </si>
  <si>
    <t>NA</t>
  </si>
  <si>
    <t>976.XXX.XXX-00</t>
  </si>
  <si>
    <t>Diretor Administrativo Financeiro</t>
  </si>
  <si>
    <t>020.XXX.XXX-21</t>
  </si>
  <si>
    <t>Diretor de Tecnologia</t>
  </si>
  <si>
    <t>195.XXX.XXX-68</t>
  </si>
  <si>
    <t>Chefe de Gabinete</t>
  </si>
  <si>
    <t>Analista de Recursos Humanos</t>
  </si>
  <si>
    <t>Gerente de Negócios e Monitoramento</t>
  </si>
  <si>
    <t xml:space="preserve">Analista Técnico III – Nível V
</t>
  </si>
  <si>
    <t>PESSOAL - BENEFÍCIOS - DEZEMBRO/2022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</si>
</sst>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4" fontId="6" fillId="0" borderId="6" xfId="1" applyFont="1" applyFill="1" applyBorder="1" applyAlignment="1">
      <alignment horizontal="center" vertical="center" wrapText="1"/>
    </xf>
    <xf numFmtId="44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44" fontId="0" fillId="0" borderId="0" xfId="1" applyFont="1" applyFill="1"/>
    <xf numFmtId="44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8" fontId="6" fillId="0" borderId="6" xfId="1" applyNumberFormat="1" applyFont="1" applyFill="1" applyBorder="1" applyAlignment="1">
      <alignment horizontal="center" vertical="center" wrapText="1"/>
    </xf>
    <xf numFmtId="8" fontId="6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44" fontId="5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4" fontId="5" fillId="0" borderId="4" xfId="1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G12" sqref="G12"/>
    </sheetView>
  </sheetViews>
  <sheetFormatPr defaultRowHeight="15" x14ac:dyDescent="0.25"/>
  <cols>
    <col min="1" max="1" width="15.5703125" bestFit="1" customWidth="1"/>
    <col min="2" max="2" width="15.5703125" customWidth="1"/>
    <col min="3" max="3" width="45.85546875" customWidth="1"/>
    <col min="4" max="4" width="42.140625" style="6" bestFit="1" customWidth="1"/>
    <col min="5" max="5" width="25.42578125" style="11" customWidth="1"/>
    <col min="6" max="6" width="25.5703125" style="7" customWidth="1"/>
    <col min="7" max="7" width="15.140625" style="8" bestFit="1" customWidth="1"/>
  </cols>
  <sheetData>
    <row r="1" spans="1:7" ht="39" customHeight="1" thickBot="1" x14ac:dyDescent="0.3">
      <c r="A1" s="16" t="s">
        <v>99</v>
      </c>
      <c r="B1" s="16"/>
      <c r="C1" s="16"/>
      <c r="D1" s="16"/>
      <c r="E1" s="16"/>
      <c r="F1" s="16"/>
      <c r="G1" s="17"/>
    </row>
    <row r="2" spans="1:7" ht="38.25" customHeight="1" thickBot="1" x14ac:dyDescent="0.3">
      <c r="A2" s="18" t="s">
        <v>0</v>
      </c>
      <c r="B2" s="19"/>
      <c r="C2" s="19"/>
      <c r="D2" s="19"/>
      <c r="E2" s="19"/>
      <c r="F2" s="19"/>
      <c r="G2" s="20"/>
    </row>
    <row r="3" spans="1:7" ht="28.5" customHeight="1" x14ac:dyDescent="0.25">
      <c r="A3" s="21" t="s">
        <v>1</v>
      </c>
      <c r="B3" s="21" t="s">
        <v>2</v>
      </c>
      <c r="C3" s="21" t="s">
        <v>3</v>
      </c>
      <c r="D3" s="23" t="s">
        <v>4</v>
      </c>
      <c r="E3" s="25" t="s">
        <v>5</v>
      </c>
      <c r="F3" s="25" t="s">
        <v>6</v>
      </c>
      <c r="G3" s="27" t="s">
        <v>7</v>
      </c>
    </row>
    <row r="4" spans="1:7" ht="28.5" customHeight="1" x14ac:dyDescent="0.25">
      <c r="A4" s="22"/>
      <c r="B4" s="22"/>
      <c r="C4" s="22"/>
      <c r="D4" s="24"/>
      <c r="E4" s="26"/>
      <c r="F4" s="26"/>
      <c r="G4" s="28"/>
    </row>
    <row r="5" spans="1:7" ht="27.75" customHeight="1" x14ac:dyDescent="0.25">
      <c r="A5" s="1" t="s">
        <v>10</v>
      </c>
      <c r="B5" s="2">
        <v>127</v>
      </c>
      <c r="C5" s="1" t="s">
        <v>11</v>
      </c>
      <c r="D5" s="1" t="s">
        <v>12</v>
      </c>
      <c r="E5" s="3">
        <v>717.35</v>
      </c>
      <c r="F5" s="3">
        <v>1500</v>
      </c>
      <c r="G5" s="4">
        <f t="shared" ref="G5:G45" si="0">E5+F5</f>
        <v>2217.35</v>
      </c>
    </row>
    <row r="6" spans="1:7" ht="27" customHeight="1" x14ac:dyDescent="0.25">
      <c r="A6" s="1" t="s">
        <v>13</v>
      </c>
      <c r="B6" s="2">
        <v>67</v>
      </c>
      <c r="C6" s="1" t="s">
        <v>8</v>
      </c>
      <c r="D6" s="1" t="s">
        <v>14</v>
      </c>
      <c r="E6" s="3">
        <v>0</v>
      </c>
      <c r="F6" s="3">
        <v>1500</v>
      </c>
      <c r="G6" s="4">
        <f t="shared" si="0"/>
        <v>1500</v>
      </c>
    </row>
    <row r="7" spans="1:7" ht="27" customHeight="1" x14ac:dyDescent="0.25">
      <c r="A7" s="1" t="s">
        <v>15</v>
      </c>
      <c r="B7" s="2">
        <v>102</v>
      </c>
      <c r="C7" s="1" t="s">
        <v>16</v>
      </c>
      <c r="D7" s="1" t="s">
        <v>17</v>
      </c>
      <c r="E7" s="3">
        <v>0</v>
      </c>
      <c r="F7" s="3">
        <v>613.64</v>
      </c>
      <c r="G7" s="4">
        <f t="shared" si="0"/>
        <v>613.64</v>
      </c>
    </row>
    <row r="8" spans="1:7" ht="27" customHeight="1" x14ac:dyDescent="0.25">
      <c r="A8" s="1" t="s">
        <v>18</v>
      </c>
      <c r="B8" s="2">
        <v>91</v>
      </c>
      <c r="C8" s="1" t="s">
        <v>8</v>
      </c>
      <c r="D8" s="1" t="s">
        <v>19</v>
      </c>
      <c r="E8" s="3">
        <v>0</v>
      </c>
      <c r="F8" s="3">
        <v>1500</v>
      </c>
      <c r="G8" s="4">
        <f t="shared" si="0"/>
        <v>1500</v>
      </c>
    </row>
    <row r="9" spans="1:7" ht="27" customHeight="1" x14ac:dyDescent="0.25">
      <c r="A9" s="1" t="s">
        <v>20</v>
      </c>
      <c r="B9" s="2">
        <v>33</v>
      </c>
      <c r="C9" s="1" t="s">
        <v>8</v>
      </c>
      <c r="D9" s="1" t="s">
        <v>14</v>
      </c>
      <c r="E9" s="3">
        <v>0</v>
      </c>
      <c r="F9" s="3">
        <v>1500</v>
      </c>
      <c r="G9" s="4">
        <f t="shared" si="0"/>
        <v>1500</v>
      </c>
    </row>
    <row r="10" spans="1:7" ht="27" customHeight="1" x14ac:dyDescent="0.25">
      <c r="A10" s="1" t="s">
        <v>21</v>
      </c>
      <c r="B10" s="2">
        <v>83</v>
      </c>
      <c r="C10" s="1" t="s">
        <v>22</v>
      </c>
      <c r="D10" s="1" t="s">
        <v>23</v>
      </c>
      <c r="E10" s="3">
        <v>0</v>
      </c>
      <c r="F10" s="3">
        <v>1500</v>
      </c>
      <c r="G10" s="4">
        <f t="shared" si="0"/>
        <v>1500</v>
      </c>
    </row>
    <row r="11" spans="1:7" ht="27" customHeight="1" x14ac:dyDescent="0.25">
      <c r="A11" s="1" t="s">
        <v>24</v>
      </c>
      <c r="B11" s="2">
        <v>97</v>
      </c>
      <c r="C11" s="1" t="s">
        <v>25</v>
      </c>
      <c r="D11" s="1" t="s">
        <v>26</v>
      </c>
      <c r="E11" s="3">
        <v>1350</v>
      </c>
      <c r="F11" s="3">
        <v>1500</v>
      </c>
      <c r="G11" s="4">
        <f t="shared" si="0"/>
        <v>2850</v>
      </c>
    </row>
    <row r="12" spans="1:7" ht="27" customHeight="1" x14ac:dyDescent="0.25">
      <c r="A12" s="1" t="s">
        <v>27</v>
      </c>
      <c r="B12" s="2">
        <v>28</v>
      </c>
      <c r="C12" s="1" t="s">
        <v>8</v>
      </c>
      <c r="D12" s="1" t="s">
        <v>9</v>
      </c>
      <c r="E12" s="3">
        <v>1500</v>
      </c>
      <c r="F12" s="3">
        <v>1022.73</v>
      </c>
      <c r="G12" s="4">
        <f t="shared" si="0"/>
        <v>2522.73</v>
      </c>
    </row>
    <row r="13" spans="1:7" ht="27" customHeight="1" x14ac:dyDescent="0.25">
      <c r="A13" s="1" t="s">
        <v>28</v>
      </c>
      <c r="B13" s="2">
        <v>134</v>
      </c>
      <c r="C13" s="1" t="s">
        <v>29</v>
      </c>
      <c r="D13" s="1" t="s">
        <v>30</v>
      </c>
      <c r="E13" s="3">
        <f>1312.58+138.5</f>
        <v>1451.08</v>
      </c>
      <c r="F13" s="3">
        <v>1500</v>
      </c>
      <c r="G13" s="4">
        <f t="shared" si="0"/>
        <v>2951.08</v>
      </c>
    </row>
    <row r="14" spans="1:7" ht="26.25" customHeight="1" x14ac:dyDescent="0.25">
      <c r="A14" s="1" t="s">
        <v>31</v>
      </c>
      <c r="B14" s="2">
        <v>87</v>
      </c>
      <c r="C14" s="1" t="s">
        <v>8</v>
      </c>
      <c r="D14" s="1" t="s">
        <v>61</v>
      </c>
      <c r="E14" s="3">
        <f>920.61+150</f>
        <v>1070.6100000000001</v>
      </c>
      <c r="F14" s="3">
        <v>1500</v>
      </c>
      <c r="G14" s="4">
        <f t="shared" si="0"/>
        <v>2570.61</v>
      </c>
    </row>
    <row r="15" spans="1:7" ht="27" customHeight="1" x14ac:dyDescent="0.25">
      <c r="A15" s="1" t="s">
        <v>34</v>
      </c>
      <c r="B15" s="2">
        <v>110</v>
      </c>
      <c r="C15" s="1" t="s">
        <v>35</v>
      </c>
      <c r="D15" s="1" t="s">
        <v>30</v>
      </c>
      <c r="E15" s="3">
        <f>1350+74.84</f>
        <v>1424.84</v>
      </c>
      <c r="F15" s="3">
        <v>1500</v>
      </c>
      <c r="G15" s="4">
        <f t="shared" si="0"/>
        <v>2924.84</v>
      </c>
    </row>
    <row r="16" spans="1:7" ht="27" customHeight="1" x14ac:dyDescent="0.25">
      <c r="A16" s="1" t="s">
        <v>36</v>
      </c>
      <c r="B16" s="2">
        <v>139</v>
      </c>
      <c r="C16" s="1" t="s">
        <v>29</v>
      </c>
      <c r="D16" s="1" t="s">
        <v>19</v>
      </c>
      <c r="E16" s="3">
        <v>0</v>
      </c>
      <c r="F16" s="3">
        <v>1500</v>
      </c>
      <c r="G16" s="4">
        <f t="shared" si="0"/>
        <v>1500</v>
      </c>
    </row>
    <row r="17" spans="1:7" ht="27" customHeight="1" x14ac:dyDescent="0.25">
      <c r="A17" s="1" t="s">
        <v>37</v>
      </c>
      <c r="B17" s="2">
        <v>107</v>
      </c>
      <c r="C17" s="1" t="s">
        <v>32</v>
      </c>
      <c r="D17" s="1" t="s">
        <v>38</v>
      </c>
      <c r="E17" s="3">
        <v>895.77</v>
      </c>
      <c r="F17" s="3">
        <v>1500</v>
      </c>
      <c r="G17" s="4">
        <f t="shared" si="0"/>
        <v>2395.77</v>
      </c>
    </row>
    <row r="18" spans="1:7" ht="27" customHeight="1" x14ac:dyDescent="0.25">
      <c r="A18" s="1" t="s">
        <v>39</v>
      </c>
      <c r="B18" s="2">
        <v>76</v>
      </c>
      <c r="C18" s="1" t="s">
        <v>16</v>
      </c>
      <c r="D18" s="1" t="s">
        <v>14</v>
      </c>
      <c r="E18" s="3">
        <v>1350</v>
      </c>
      <c r="F18" s="3">
        <v>1500</v>
      </c>
      <c r="G18" s="4">
        <f t="shared" si="0"/>
        <v>2850</v>
      </c>
    </row>
    <row r="19" spans="1:7" ht="26.25" customHeight="1" x14ac:dyDescent="0.25">
      <c r="A19" s="1" t="s">
        <v>40</v>
      </c>
      <c r="B19" s="2">
        <v>101</v>
      </c>
      <c r="C19" s="1" t="s">
        <v>63</v>
      </c>
      <c r="D19" s="1" t="s">
        <v>97</v>
      </c>
      <c r="E19" s="3">
        <v>1350</v>
      </c>
      <c r="F19" s="3">
        <v>1295.45</v>
      </c>
      <c r="G19" s="4">
        <f t="shared" si="0"/>
        <v>2645.45</v>
      </c>
    </row>
    <row r="20" spans="1:7" ht="27" customHeight="1" x14ac:dyDescent="0.25">
      <c r="A20" s="1" t="s">
        <v>43</v>
      </c>
      <c r="B20" s="2">
        <v>137</v>
      </c>
      <c r="C20" s="1" t="s">
        <v>44</v>
      </c>
      <c r="D20" s="1" t="s">
        <v>45</v>
      </c>
      <c r="E20" s="3">
        <v>1350</v>
      </c>
      <c r="F20" s="3">
        <v>1500</v>
      </c>
      <c r="G20" s="4">
        <f t="shared" si="0"/>
        <v>2850</v>
      </c>
    </row>
    <row r="21" spans="1:7" ht="27" customHeight="1" x14ac:dyDescent="0.25">
      <c r="A21" s="1" t="s">
        <v>46</v>
      </c>
      <c r="B21" s="2">
        <v>50</v>
      </c>
      <c r="C21" s="1" t="s">
        <v>16</v>
      </c>
      <c r="D21" s="5" t="s">
        <v>19</v>
      </c>
      <c r="E21" s="3">
        <f>1350+37.23</f>
        <v>1387.23</v>
      </c>
      <c r="F21" s="3">
        <v>1500</v>
      </c>
      <c r="G21" s="4">
        <f t="shared" si="0"/>
        <v>2887.23</v>
      </c>
    </row>
    <row r="22" spans="1:7" ht="27" customHeight="1" x14ac:dyDescent="0.25">
      <c r="A22" s="1" t="s">
        <v>47</v>
      </c>
      <c r="B22" s="2">
        <v>27</v>
      </c>
      <c r="C22" s="1" t="s">
        <v>16</v>
      </c>
      <c r="D22" s="1" t="s">
        <v>19</v>
      </c>
      <c r="E22" s="3">
        <v>1350</v>
      </c>
      <c r="F22" s="3">
        <v>1500</v>
      </c>
      <c r="G22" s="4">
        <f t="shared" si="0"/>
        <v>2850</v>
      </c>
    </row>
    <row r="23" spans="1:7" ht="27" customHeight="1" x14ac:dyDescent="0.25">
      <c r="A23" s="1" t="s">
        <v>48</v>
      </c>
      <c r="B23" s="2">
        <v>65</v>
      </c>
      <c r="C23" s="1" t="s">
        <v>49</v>
      </c>
      <c r="D23" s="1" t="s">
        <v>50</v>
      </c>
      <c r="E23" s="3">
        <v>1341.86</v>
      </c>
      <c r="F23" s="3">
        <v>1500</v>
      </c>
      <c r="G23" s="4">
        <f t="shared" si="0"/>
        <v>2841.8599999999997</v>
      </c>
    </row>
    <row r="24" spans="1:7" ht="27" customHeight="1" x14ac:dyDescent="0.25">
      <c r="A24" s="1" t="s">
        <v>51</v>
      </c>
      <c r="B24" s="2">
        <v>129</v>
      </c>
      <c r="C24" s="1" t="s">
        <v>44</v>
      </c>
      <c r="D24" s="1" t="s">
        <v>45</v>
      </c>
      <c r="E24" s="3">
        <v>0</v>
      </c>
      <c r="F24" s="3">
        <v>681.82</v>
      </c>
      <c r="G24" s="4">
        <f t="shared" si="0"/>
        <v>681.82</v>
      </c>
    </row>
    <row r="25" spans="1:7" ht="27" customHeight="1" x14ac:dyDescent="0.25">
      <c r="A25" s="1" t="s">
        <v>52</v>
      </c>
      <c r="B25" s="2">
        <v>106</v>
      </c>
      <c r="C25" s="1" t="s">
        <v>16</v>
      </c>
      <c r="D25" s="1" t="s">
        <v>14</v>
      </c>
      <c r="E25" s="3">
        <v>1271.1600000000001</v>
      </c>
      <c r="F25" s="3">
        <v>1500</v>
      </c>
      <c r="G25" s="4">
        <f t="shared" si="0"/>
        <v>2771.16</v>
      </c>
    </row>
    <row r="26" spans="1:7" ht="27" customHeight="1" x14ac:dyDescent="0.25">
      <c r="A26" s="1" t="s">
        <v>53</v>
      </c>
      <c r="B26" s="2">
        <v>135</v>
      </c>
      <c r="C26" s="13" t="s">
        <v>98</v>
      </c>
      <c r="D26" s="1" t="s">
        <v>54</v>
      </c>
      <c r="E26" s="3">
        <v>1263.6500000000001</v>
      </c>
      <c r="F26" s="3">
        <v>1500</v>
      </c>
      <c r="G26" s="4">
        <f t="shared" si="0"/>
        <v>2763.65</v>
      </c>
    </row>
    <row r="27" spans="1:7" ht="27" customHeight="1" x14ac:dyDescent="0.25">
      <c r="A27" s="1" t="s">
        <v>55</v>
      </c>
      <c r="B27" s="2">
        <v>53</v>
      </c>
      <c r="C27" s="1" t="s">
        <v>25</v>
      </c>
      <c r="D27" s="1" t="s">
        <v>56</v>
      </c>
      <c r="E27" s="3">
        <v>1096.22</v>
      </c>
      <c r="F27" s="3">
        <v>1500</v>
      </c>
      <c r="G27" s="4">
        <f t="shared" si="0"/>
        <v>2596.2200000000003</v>
      </c>
    </row>
    <row r="28" spans="1:7" ht="27" customHeight="1" x14ac:dyDescent="0.25">
      <c r="A28" s="1" t="s">
        <v>57</v>
      </c>
      <c r="B28" s="2">
        <v>120</v>
      </c>
      <c r="C28" s="1" t="s">
        <v>16</v>
      </c>
      <c r="D28" s="1" t="s">
        <v>33</v>
      </c>
      <c r="E28" s="3">
        <f>668.04+39.45</f>
        <v>707.49</v>
      </c>
      <c r="F28" s="3">
        <v>1500</v>
      </c>
      <c r="G28" s="4">
        <f t="shared" si="0"/>
        <v>2207.4899999999998</v>
      </c>
    </row>
    <row r="29" spans="1:7" ht="27" customHeight="1" x14ac:dyDescent="0.25">
      <c r="A29" s="1" t="s">
        <v>58</v>
      </c>
      <c r="B29" s="2">
        <v>49</v>
      </c>
      <c r="C29" s="1" t="s">
        <v>16</v>
      </c>
      <c r="D29" s="1" t="s">
        <v>19</v>
      </c>
      <c r="E29" s="3">
        <v>0</v>
      </c>
      <c r="F29" s="3">
        <v>1500</v>
      </c>
      <c r="G29" s="4">
        <f t="shared" si="0"/>
        <v>1500</v>
      </c>
    </row>
    <row r="30" spans="1:7" ht="27" customHeight="1" x14ac:dyDescent="0.25">
      <c r="A30" s="1" t="s">
        <v>59</v>
      </c>
      <c r="B30" s="2">
        <v>142</v>
      </c>
      <c r="C30" s="1" t="s">
        <v>60</v>
      </c>
      <c r="D30" s="1" t="s">
        <v>61</v>
      </c>
      <c r="E30" s="3">
        <v>0</v>
      </c>
      <c r="F30" s="3">
        <v>1500</v>
      </c>
      <c r="G30" s="4">
        <f t="shared" si="0"/>
        <v>1500</v>
      </c>
    </row>
    <row r="31" spans="1:7" ht="27" customHeight="1" x14ac:dyDescent="0.25">
      <c r="A31" s="1" t="s">
        <v>62</v>
      </c>
      <c r="B31" s="2">
        <v>140</v>
      </c>
      <c r="C31" s="1" t="s">
        <v>63</v>
      </c>
      <c r="D31" s="1" t="s">
        <v>64</v>
      </c>
      <c r="E31" s="3">
        <v>1350</v>
      </c>
      <c r="F31" s="3">
        <v>1500</v>
      </c>
      <c r="G31" s="4">
        <f t="shared" si="0"/>
        <v>2850</v>
      </c>
    </row>
    <row r="32" spans="1:7" ht="27" customHeight="1" x14ac:dyDescent="0.25">
      <c r="A32" s="1" t="s">
        <v>65</v>
      </c>
      <c r="B32" s="2">
        <v>128</v>
      </c>
      <c r="C32" s="1" t="s">
        <v>41</v>
      </c>
      <c r="D32" s="1" t="s">
        <v>42</v>
      </c>
      <c r="E32" s="3">
        <v>0</v>
      </c>
      <c r="F32" s="3">
        <v>0</v>
      </c>
      <c r="G32" s="4">
        <f t="shared" si="0"/>
        <v>0</v>
      </c>
    </row>
    <row r="33" spans="1:7" ht="27" customHeight="1" x14ac:dyDescent="0.25">
      <c r="A33" s="2" t="s">
        <v>66</v>
      </c>
      <c r="B33" s="2">
        <v>146</v>
      </c>
      <c r="C33" s="1" t="s">
        <v>11</v>
      </c>
      <c r="D33" s="1" t="s">
        <v>12</v>
      </c>
      <c r="E33" s="3">
        <f>686.46+25.73</f>
        <v>712.19</v>
      </c>
      <c r="F33" s="3">
        <v>1500</v>
      </c>
      <c r="G33" s="4">
        <f t="shared" si="0"/>
        <v>2212.19</v>
      </c>
    </row>
    <row r="34" spans="1:7" ht="27" customHeight="1" x14ac:dyDescent="0.25">
      <c r="A34" s="1" t="s">
        <v>67</v>
      </c>
      <c r="B34" s="2">
        <v>138</v>
      </c>
      <c r="C34" s="1" t="s">
        <v>49</v>
      </c>
      <c r="D34" s="1" t="s">
        <v>68</v>
      </c>
      <c r="E34" s="3">
        <v>1204.56</v>
      </c>
      <c r="F34" s="3">
        <v>1500</v>
      </c>
      <c r="G34" s="4">
        <f t="shared" si="0"/>
        <v>2704.56</v>
      </c>
    </row>
    <row r="35" spans="1:7" ht="27" customHeight="1" x14ac:dyDescent="0.25">
      <c r="A35" s="1" t="s">
        <v>69</v>
      </c>
      <c r="B35" s="2">
        <v>80</v>
      </c>
      <c r="C35" s="1" t="s">
        <v>95</v>
      </c>
      <c r="D35" s="1" t="s">
        <v>95</v>
      </c>
      <c r="E35" s="3">
        <v>1297.25</v>
      </c>
      <c r="F35" s="3">
        <v>1500</v>
      </c>
      <c r="G35" s="4">
        <f t="shared" si="0"/>
        <v>2797.25</v>
      </c>
    </row>
    <row r="36" spans="1:7" ht="27" customHeight="1" x14ac:dyDescent="0.25">
      <c r="A36" s="1" t="s">
        <v>70</v>
      </c>
      <c r="B36" s="2">
        <v>36</v>
      </c>
      <c r="C36" s="1" t="s">
        <v>16</v>
      </c>
      <c r="D36" s="1" t="s">
        <v>19</v>
      </c>
      <c r="E36" s="3">
        <f>361.28+125.44</f>
        <v>486.71999999999997</v>
      </c>
      <c r="F36" s="3">
        <v>1500</v>
      </c>
      <c r="G36" s="4">
        <f t="shared" si="0"/>
        <v>1986.72</v>
      </c>
    </row>
    <row r="37" spans="1:7" ht="27" customHeight="1" x14ac:dyDescent="0.25">
      <c r="A37" s="1" t="s">
        <v>71</v>
      </c>
      <c r="B37" s="2">
        <v>42</v>
      </c>
      <c r="C37" s="1" t="s">
        <v>16</v>
      </c>
      <c r="D37" s="5" t="s">
        <v>19</v>
      </c>
      <c r="E37" s="3">
        <v>1350</v>
      </c>
      <c r="F37" s="3">
        <v>1500</v>
      </c>
      <c r="G37" s="4">
        <f t="shared" si="0"/>
        <v>2850</v>
      </c>
    </row>
    <row r="38" spans="1:7" ht="27" customHeight="1" x14ac:dyDescent="0.25">
      <c r="A38" s="1" t="s">
        <v>72</v>
      </c>
      <c r="B38" s="2">
        <v>122</v>
      </c>
      <c r="C38" s="1" t="s">
        <v>25</v>
      </c>
      <c r="D38" s="1" t="s">
        <v>73</v>
      </c>
      <c r="E38" s="3">
        <v>1350</v>
      </c>
      <c r="F38" s="3">
        <v>1500</v>
      </c>
      <c r="G38" s="4">
        <f t="shared" si="0"/>
        <v>2850</v>
      </c>
    </row>
    <row r="39" spans="1:7" ht="26.25" customHeight="1" x14ac:dyDescent="0.25">
      <c r="A39" s="1" t="s">
        <v>74</v>
      </c>
      <c r="B39" s="2">
        <v>136</v>
      </c>
      <c r="C39" s="1" t="s">
        <v>75</v>
      </c>
      <c r="D39" s="1" t="s">
        <v>96</v>
      </c>
      <c r="E39" s="3">
        <v>1228.68</v>
      </c>
      <c r="F39" s="3">
        <v>1500</v>
      </c>
      <c r="G39" s="4">
        <f t="shared" si="0"/>
        <v>2728.6800000000003</v>
      </c>
    </row>
    <row r="40" spans="1:7" ht="26.25" customHeight="1" x14ac:dyDescent="0.25">
      <c r="A40" s="1" t="s">
        <v>94</v>
      </c>
      <c r="B40" s="2">
        <v>145</v>
      </c>
      <c r="C40" s="1" t="s">
        <v>11</v>
      </c>
      <c r="D40" s="1" t="s">
        <v>12</v>
      </c>
      <c r="E40" s="3">
        <v>1194.75</v>
      </c>
      <c r="F40" s="3">
        <v>1500</v>
      </c>
      <c r="G40" s="4">
        <f t="shared" si="0"/>
        <v>2694.75</v>
      </c>
    </row>
    <row r="41" spans="1:7" ht="27" customHeight="1" x14ac:dyDescent="0.25">
      <c r="A41" s="1" t="s">
        <v>76</v>
      </c>
      <c r="B41" s="2">
        <v>58</v>
      </c>
      <c r="C41" s="1" t="s">
        <v>16</v>
      </c>
      <c r="D41" s="1" t="s">
        <v>14</v>
      </c>
      <c r="E41" s="3">
        <v>955.46</v>
      </c>
      <c r="F41" s="3">
        <v>1500</v>
      </c>
      <c r="G41" s="4">
        <f t="shared" si="0"/>
        <v>2455.46</v>
      </c>
    </row>
    <row r="42" spans="1:7" ht="27" customHeight="1" x14ac:dyDescent="0.25">
      <c r="A42" s="2" t="s">
        <v>77</v>
      </c>
      <c r="B42" s="2">
        <v>141</v>
      </c>
      <c r="C42" s="1" t="s">
        <v>16</v>
      </c>
      <c r="D42" s="1" t="s">
        <v>33</v>
      </c>
      <c r="E42" s="3">
        <v>0</v>
      </c>
      <c r="F42" s="3">
        <v>1500</v>
      </c>
      <c r="G42" s="4">
        <f t="shared" si="0"/>
        <v>1500</v>
      </c>
    </row>
    <row r="43" spans="1:7" ht="27" customHeight="1" x14ac:dyDescent="0.25">
      <c r="A43" s="1" t="s">
        <v>78</v>
      </c>
      <c r="B43" s="2">
        <v>133</v>
      </c>
      <c r="C43" s="1" t="s">
        <v>79</v>
      </c>
      <c r="D43" s="1" t="s">
        <v>80</v>
      </c>
      <c r="E43" s="3">
        <v>764.57</v>
      </c>
      <c r="F43" s="3">
        <v>1500</v>
      </c>
      <c r="G43" s="4">
        <f t="shared" si="0"/>
        <v>2264.5700000000002</v>
      </c>
    </row>
    <row r="44" spans="1:7" ht="27" customHeight="1" x14ac:dyDescent="0.25">
      <c r="A44" s="1" t="s">
        <v>81</v>
      </c>
      <c r="B44" s="2">
        <v>43</v>
      </c>
      <c r="C44" s="1" t="s">
        <v>16</v>
      </c>
      <c r="D44" s="1" t="s">
        <v>61</v>
      </c>
      <c r="E44" s="3">
        <f>764.57+137.99</f>
        <v>902.56000000000006</v>
      </c>
      <c r="F44" s="3">
        <v>1159.0899999999999</v>
      </c>
      <c r="G44" s="4">
        <f t="shared" si="0"/>
        <v>2061.65</v>
      </c>
    </row>
    <row r="45" spans="1:7" ht="27" customHeight="1" x14ac:dyDescent="0.25">
      <c r="A45" s="1" t="s">
        <v>82</v>
      </c>
      <c r="B45" s="2">
        <v>73</v>
      </c>
      <c r="C45" s="1" t="s">
        <v>16</v>
      </c>
      <c r="D45" s="1" t="s">
        <v>14</v>
      </c>
      <c r="E45" s="3">
        <f>1166.37+150</f>
        <v>1316.37</v>
      </c>
      <c r="F45" s="3">
        <v>1500</v>
      </c>
      <c r="G45" s="4">
        <f t="shared" si="0"/>
        <v>2816.37</v>
      </c>
    </row>
    <row r="46" spans="1:7" ht="15.75" thickBot="1" x14ac:dyDescent="0.3"/>
    <row r="47" spans="1:7" ht="39" customHeight="1" thickBot="1" x14ac:dyDescent="0.3">
      <c r="A47" s="29" t="s">
        <v>83</v>
      </c>
      <c r="B47" s="30"/>
      <c r="C47" s="30"/>
      <c r="D47" s="30"/>
      <c r="E47" s="30"/>
      <c r="F47" s="31"/>
      <c r="G47" s="9"/>
    </row>
    <row r="48" spans="1:7" ht="15.75" customHeight="1" x14ac:dyDescent="0.25">
      <c r="A48" s="21" t="s">
        <v>1</v>
      </c>
      <c r="B48" s="21" t="s">
        <v>2</v>
      </c>
      <c r="C48" s="21" t="s">
        <v>3</v>
      </c>
      <c r="D48" s="32" t="s">
        <v>5</v>
      </c>
      <c r="E48" s="25" t="s">
        <v>6</v>
      </c>
      <c r="F48" s="27" t="s">
        <v>7</v>
      </c>
    </row>
    <row r="49" spans="1:6" ht="28.5" customHeight="1" x14ac:dyDescent="0.25">
      <c r="A49" s="22"/>
      <c r="B49" s="22"/>
      <c r="C49" s="22"/>
      <c r="D49" s="27"/>
      <c r="E49" s="33"/>
      <c r="F49" s="28"/>
    </row>
    <row r="50" spans="1:6" ht="27" customHeight="1" x14ac:dyDescent="0.25">
      <c r="A50" s="1" t="s">
        <v>84</v>
      </c>
      <c r="B50" s="2">
        <v>75</v>
      </c>
      <c r="C50" s="1" t="s">
        <v>85</v>
      </c>
      <c r="D50" s="14">
        <v>1350</v>
      </c>
      <c r="E50" s="14">
        <v>1500</v>
      </c>
      <c r="F50" s="15">
        <f>SUM(D50+E50)</f>
        <v>2850</v>
      </c>
    </row>
    <row r="51" spans="1:6" ht="27" customHeight="1" x14ac:dyDescent="0.25">
      <c r="A51" s="10" t="s">
        <v>86</v>
      </c>
      <c r="B51" s="2" t="s">
        <v>87</v>
      </c>
      <c r="C51" s="1" t="s">
        <v>88</v>
      </c>
      <c r="D51" s="3" t="s">
        <v>89</v>
      </c>
      <c r="E51" s="3" t="s">
        <v>89</v>
      </c>
      <c r="F51" s="12" t="s">
        <v>89</v>
      </c>
    </row>
    <row r="52" spans="1:6" ht="27" customHeight="1" x14ac:dyDescent="0.25">
      <c r="A52" s="1" t="s">
        <v>90</v>
      </c>
      <c r="B52" s="2">
        <v>132</v>
      </c>
      <c r="C52" s="1" t="s">
        <v>91</v>
      </c>
      <c r="D52" s="14">
        <v>1350</v>
      </c>
      <c r="E52" s="14">
        <v>1500</v>
      </c>
      <c r="F52" s="15">
        <f>SUM(D52+E52)</f>
        <v>2850</v>
      </c>
    </row>
    <row r="53" spans="1:6" ht="27" customHeight="1" x14ac:dyDescent="0.25">
      <c r="A53" s="1" t="s">
        <v>92</v>
      </c>
      <c r="B53" s="2">
        <v>131</v>
      </c>
      <c r="C53" s="1" t="s">
        <v>93</v>
      </c>
      <c r="D53" s="14">
        <f>917.88+150</f>
        <v>1067.8800000000001</v>
      </c>
      <c r="E53" s="14">
        <v>1500</v>
      </c>
      <c r="F53" s="15">
        <f>SUM(D53+E53)</f>
        <v>2567.88</v>
      </c>
    </row>
  </sheetData>
  <sheetProtection algorithmName="SHA-512" hashValue="zm6UjPNXIVdlzO3+yf6AFaOuB13B1rJ07+rP7D6kTn+Y/aF02Hvqv/RIpYlvXpVEEVbet4PWDBwRjOeCEm4PSg==" saltValue="c9bFetL3qCyLt4eamspbmw==" spinCount="100000" sheet="1" objects="1" scenarios="1"/>
  <mergeCells count="16">
    <mergeCell ref="A47:F47"/>
    <mergeCell ref="A48:A49"/>
    <mergeCell ref="B48:B49"/>
    <mergeCell ref="C48:C49"/>
    <mergeCell ref="D48:D49"/>
    <mergeCell ref="E48:E49"/>
    <mergeCell ref="F48:F49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2023-01-04T13:19:14Z</dcterms:modified>
</cp:coreProperties>
</file>